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chule\"/>
    </mc:Choice>
  </mc:AlternateContent>
  <bookViews>
    <workbookView xWindow="0" yWindow="0" windowWidth="33570" windowHeight="14505"/>
  </bookViews>
  <sheets>
    <sheet name="Aufgabe 1" sheetId="1" r:id="rId1"/>
    <sheet name="Aufgabe 2" sheetId="12" r:id="rId2"/>
    <sheet name="Aufgabe 3" sheetId="13" r:id="rId3"/>
    <sheet name="Aufgabe 4" sheetId="14" r:id="rId4"/>
    <sheet name="Aufgabe 5" sheetId="15" r:id="rId5"/>
    <sheet name="tmp" sheetId="2" r:id="rId6"/>
  </sheets>
  <definedNames>
    <definedName name="_xlnm.Print_Area" localSheetId="0">'Aufgabe 1'!$A$1:$W$42</definedName>
    <definedName name="_xlnm.Print_Area" localSheetId="1">'Aufgabe 2'!$A$1:$W$42</definedName>
    <definedName name="_xlnm.Print_Area" localSheetId="2">'Aufgabe 3'!$A$1:$W$42</definedName>
    <definedName name="_xlnm.Print_Area" localSheetId="3">'Aufgabe 4'!$A$1:$W$42</definedName>
    <definedName name="_xlnm.Print_Area" localSheetId="4">'Aufgabe 5'!$A$1:$W$42</definedName>
  </definedNames>
  <calcPr calcId="162913"/>
</workbook>
</file>

<file path=xl/calcChain.xml><?xml version="1.0" encoding="utf-8"?>
<calcChain xmlns="http://schemas.openxmlformats.org/spreadsheetml/2006/main">
  <c r="N20" i="15" l="1"/>
  <c r="N13" i="15"/>
  <c r="N11" i="15"/>
  <c r="N20" i="14"/>
  <c r="N13" i="14"/>
  <c r="N11" i="14"/>
  <c r="N20" i="13"/>
  <c r="N13" i="13"/>
  <c r="N11" i="13"/>
  <c r="N20" i="1"/>
  <c r="N18" i="1"/>
  <c r="N16" i="1"/>
  <c r="N13" i="1"/>
  <c r="N11" i="1"/>
  <c r="N9" i="1"/>
  <c r="N20" i="12"/>
  <c r="N18" i="12"/>
  <c r="N16" i="12"/>
  <c r="N13" i="12"/>
  <c r="N9" i="12"/>
  <c r="N11" i="12"/>
  <c r="M18" i="1"/>
  <c r="O18" i="1"/>
  <c r="N6" i="12"/>
  <c r="N4" i="12"/>
  <c r="V41" i="15" l="1"/>
  <c r="S41" i="15" s="1"/>
  <c r="AI37" i="15"/>
  <c r="AK37" i="15" s="1"/>
  <c r="L34" i="15"/>
  <c r="AI29" i="15"/>
  <c r="AK29" i="15" s="1"/>
  <c r="AC20" i="15"/>
  <c r="Z20" i="15"/>
  <c r="X20" i="15"/>
  <c r="V20" i="15"/>
  <c r="T20" i="15"/>
  <c r="Q23" i="15" s="1"/>
  <c r="P20" i="15"/>
  <c r="L20" i="15"/>
  <c r="F20" i="15"/>
  <c r="R18" i="15"/>
  <c r="O18" i="15"/>
  <c r="P18" i="15" s="1"/>
  <c r="M18" i="15"/>
  <c r="K18" i="15"/>
  <c r="AC13" i="15"/>
  <c r="Z13" i="15"/>
  <c r="X13" i="15"/>
  <c r="V13" i="15"/>
  <c r="P13" i="15"/>
  <c r="L13" i="15"/>
  <c r="F13" i="15"/>
  <c r="P12" i="15"/>
  <c r="AC11" i="15"/>
  <c r="Z11" i="15"/>
  <c r="X11" i="15"/>
  <c r="V11" i="15"/>
  <c r="P11" i="15"/>
  <c r="L11" i="15"/>
  <c r="F11" i="15"/>
  <c r="R9" i="15"/>
  <c r="R16" i="15" s="1"/>
  <c r="O9" i="15"/>
  <c r="O16" i="15" s="1"/>
  <c r="P16" i="15" s="1"/>
  <c r="M9" i="15"/>
  <c r="K9" i="15"/>
  <c r="L9" i="15" s="1"/>
  <c r="V41" i="14"/>
  <c r="S41" i="14" s="1"/>
  <c r="AI37" i="14"/>
  <c r="AK37" i="14" s="1"/>
  <c r="L34" i="14"/>
  <c r="AI29" i="14"/>
  <c r="AK29" i="14" s="1"/>
  <c r="AC20" i="14"/>
  <c r="Z20" i="14"/>
  <c r="X20" i="14"/>
  <c r="V20" i="14"/>
  <c r="T20" i="14"/>
  <c r="Q23" i="14" s="1"/>
  <c r="P20" i="14"/>
  <c r="L20" i="14"/>
  <c r="F20" i="14"/>
  <c r="R18" i="14"/>
  <c r="O18" i="14"/>
  <c r="P18" i="14" s="1"/>
  <c r="M18" i="14"/>
  <c r="K18" i="14"/>
  <c r="L18" i="14" s="1"/>
  <c r="AC13" i="14"/>
  <c r="Z13" i="14"/>
  <c r="X13" i="14"/>
  <c r="V13" i="14"/>
  <c r="P13" i="14"/>
  <c r="L13" i="14"/>
  <c r="F13" i="14"/>
  <c r="P12" i="14"/>
  <c r="AC11" i="14"/>
  <c r="Z11" i="14"/>
  <c r="X11" i="14"/>
  <c r="V11" i="14"/>
  <c r="P11" i="14"/>
  <c r="L11" i="14"/>
  <c r="F11" i="14"/>
  <c r="R9" i="14"/>
  <c r="R16" i="14" s="1"/>
  <c r="O9" i="14"/>
  <c r="O16" i="14" s="1"/>
  <c r="P16" i="14" s="1"/>
  <c r="M9" i="14"/>
  <c r="K9" i="14"/>
  <c r="L9" i="14" s="1"/>
  <c r="V41" i="13"/>
  <c r="S41" i="13" s="1"/>
  <c r="AI37" i="13"/>
  <c r="AK37" i="13" s="1"/>
  <c r="L34" i="13"/>
  <c r="AI29" i="13"/>
  <c r="AK29" i="13" s="1"/>
  <c r="AC20" i="13"/>
  <c r="Z20" i="13"/>
  <c r="X20" i="13"/>
  <c r="V20" i="13"/>
  <c r="T20" i="13"/>
  <c r="Q23" i="13" s="1"/>
  <c r="P20" i="13"/>
  <c r="L20" i="13"/>
  <c r="F20" i="13"/>
  <c r="R18" i="13"/>
  <c r="O18" i="13"/>
  <c r="P18" i="13" s="1"/>
  <c r="M18" i="13"/>
  <c r="K18" i="13"/>
  <c r="L18" i="13" s="1"/>
  <c r="AC13" i="13"/>
  <c r="Z13" i="13"/>
  <c r="X13" i="13"/>
  <c r="V13" i="13"/>
  <c r="P13" i="13"/>
  <c r="L13" i="13"/>
  <c r="F13" i="13"/>
  <c r="P12" i="13"/>
  <c r="AC11" i="13"/>
  <c r="Z11" i="13"/>
  <c r="X11" i="13"/>
  <c r="V11" i="13"/>
  <c r="P11" i="13"/>
  <c r="L11" i="13"/>
  <c r="F11" i="13"/>
  <c r="R9" i="13"/>
  <c r="R16" i="13" s="1"/>
  <c r="O9" i="13"/>
  <c r="O16" i="13" s="1"/>
  <c r="P16" i="13" s="1"/>
  <c r="M9" i="13"/>
  <c r="K9" i="13"/>
  <c r="V41" i="12"/>
  <c r="S41" i="12" s="1"/>
  <c r="V41" i="1"/>
  <c r="AI37" i="12"/>
  <c r="AK37" i="12" s="1"/>
  <c r="L34" i="12"/>
  <c r="AI29" i="12"/>
  <c r="AK29" i="12" s="1"/>
  <c r="AC20" i="12"/>
  <c r="Z20" i="12"/>
  <c r="X20" i="12"/>
  <c r="V20" i="12"/>
  <c r="T20" i="12"/>
  <c r="P20" i="12"/>
  <c r="L20" i="12"/>
  <c r="F20" i="12"/>
  <c r="R18" i="12"/>
  <c r="O18" i="12"/>
  <c r="M18" i="12"/>
  <c r="K18" i="12"/>
  <c r="AC13" i="12"/>
  <c r="Z13" i="12"/>
  <c r="X13" i="12"/>
  <c r="V13" i="12"/>
  <c r="P13" i="12"/>
  <c r="L13" i="12"/>
  <c r="F13" i="12"/>
  <c r="P12" i="12"/>
  <c r="AC11" i="12"/>
  <c r="Z11" i="12"/>
  <c r="X11" i="12"/>
  <c r="V11" i="12"/>
  <c r="P11" i="12"/>
  <c r="L11" i="12"/>
  <c r="F11" i="12"/>
  <c r="R9" i="12"/>
  <c r="R16" i="12" s="1"/>
  <c r="O9" i="12"/>
  <c r="M9" i="12"/>
  <c r="M16" i="12" s="1"/>
  <c r="K9" i="12"/>
  <c r="L9" i="12" s="1"/>
  <c r="B23" i="15" l="1"/>
  <c r="P25" i="15"/>
  <c r="O23" i="15"/>
  <c r="AH23" i="15" s="1"/>
  <c r="AJ23" i="15" s="1"/>
  <c r="Q25" i="15"/>
  <c r="R23" i="15"/>
  <c r="AI23" i="15" s="1"/>
  <c r="AK23" i="15" s="1"/>
  <c r="N18" i="15"/>
  <c r="T18" i="15"/>
  <c r="AF35" i="15" s="1"/>
  <c r="L18" i="15"/>
  <c r="M16" i="15"/>
  <c r="N16" i="15" s="1"/>
  <c r="N9" i="15"/>
  <c r="B23" i="14"/>
  <c r="I23" i="14" s="1"/>
  <c r="P25" i="14"/>
  <c r="Q25" i="14"/>
  <c r="R23" i="14"/>
  <c r="AI23" i="14" s="1"/>
  <c r="AK23" i="14" s="1"/>
  <c r="B25" i="14"/>
  <c r="N18" i="14"/>
  <c r="T18" i="14"/>
  <c r="Q33" i="14" s="1"/>
  <c r="N9" i="14"/>
  <c r="P41" i="13"/>
  <c r="B23" i="13"/>
  <c r="Q25" i="13"/>
  <c r="O23" i="13"/>
  <c r="AH23" i="13" s="1"/>
  <c r="AJ23" i="13" s="1"/>
  <c r="R23" i="13"/>
  <c r="AI23" i="13" s="1"/>
  <c r="AK23" i="13" s="1"/>
  <c r="P25" i="13"/>
  <c r="N18" i="13"/>
  <c r="T18" i="13"/>
  <c r="M16" i="13"/>
  <c r="N16" i="13" s="1"/>
  <c r="N9" i="13"/>
  <c r="P9" i="13"/>
  <c r="L18" i="12"/>
  <c r="P9" i="15"/>
  <c r="P9" i="14"/>
  <c r="K16" i="15"/>
  <c r="L16" i="15" s="1"/>
  <c r="B25" i="15"/>
  <c r="AC25" i="15"/>
  <c r="P41" i="15"/>
  <c r="P23" i="15"/>
  <c r="K16" i="14"/>
  <c r="M16" i="14"/>
  <c r="N16" i="14" s="1"/>
  <c r="AC25" i="14"/>
  <c r="O23" i="14"/>
  <c r="AH23" i="14" s="1"/>
  <c r="AJ23" i="14" s="1"/>
  <c r="P41" i="14"/>
  <c r="P23" i="14"/>
  <c r="L9" i="13"/>
  <c r="B25" i="13"/>
  <c r="K16" i="13"/>
  <c r="L16" i="13" s="1"/>
  <c r="AC25" i="13"/>
  <c r="P23" i="13"/>
  <c r="P41" i="12"/>
  <c r="O16" i="12"/>
  <c r="P16" i="12" s="1"/>
  <c r="P9" i="12"/>
  <c r="P18" i="12"/>
  <c r="R23" i="12"/>
  <c r="AI23" i="12" s="1"/>
  <c r="AK23" i="12" s="1"/>
  <c r="Q23" i="12"/>
  <c r="T18" i="12"/>
  <c r="N27" i="12" s="1"/>
  <c r="P25" i="12"/>
  <c r="K16" i="12"/>
  <c r="L16" i="12" s="1"/>
  <c r="B23" i="12"/>
  <c r="Q25" i="12"/>
  <c r="O23" i="12"/>
  <c r="AH23" i="12" s="1"/>
  <c r="AJ23" i="12" s="1"/>
  <c r="P23" i="12"/>
  <c r="AL23" i="15" l="1"/>
  <c r="AF23" i="15"/>
  <c r="I23" i="15"/>
  <c r="T23" i="15"/>
  <c r="L27" i="15"/>
  <c r="Q27" i="15"/>
  <c r="T16" i="15"/>
  <c r="X27" i="15" s="1"/>
  <c r="Q35" i="15"/>
  <c r="N27" i="15"/>
  <c r="Q31" i="15"/>
  <c r="Q33" i="15"/>
  <c r="B27" i="15"/>
  <c r="B29" i="15" s="1"/>
  <c r="P29" i="15"/>
  <c r="R33" i="15"/>
  <c r="R35" i="15" s="1"/>
  <c r="AC37" i="15" s="1"/>
  <c r="P31" i="15"/>
  <c r="Q29" i="15"/>
  <c r="Q37" i="15"/>
  <c r="R27" i="15"/>
  <c r="O29" i="15"/>
  <c r="AH29" i="15" s="1"/>
  <c r="AJ29" i="15" s="1"/>
  <c r="AL29" i="15" s="1"/>
  <c r="P27" i="15"/>
  <c r="Q39" i="15"/>
  <c r="AL23" i="14"/>
  <c r="T23" i="14"/>
  <c r="AF23" i="14"/>
  <c r="L27" i="14"/>
  <c r="P29" i="14"/>
  <c r="O29" i="14"/>
  <c r="AH29" i="14" s="1"/>
  <c r="AJ29" i="14" s="1"/>
  <c r="AL29" i="14" s="1"/>
  <c r="AF35" i="14"/>
  <c r="B27" i="14"/>
  <c r="B29" i="14" s="1"/>
  <c r="Q37" i="14"/>
  <c r="R27" i="14"/>
  <c r="Q27" i="14"/>
  <c r="P27" i="14"/>
  <c r="T16" i="14"/>
  <c r="Z33" i="14" s="1"/>
  <c r="Q29" i="14"/>
  <c r="Q31" i="14"/>
  <c r="Q35" i="14"/>
  <c r="R33" i="14"/>
  <c r="R35" i="14" s="1"/>
  <c r="AC37" i="14" s="1"/>
  <c r="N27" i="14"/>
  <c r="Q39" i="14"/>
  <c r="P31" i="14"/>
  <c r="AL23" i="13"/>
  <c r="AF23" i="13"/>
  <c r="I23" i="13"/>
  <c r="T23" i="13"/>
  <c r="O29" i="13"/>
  <c r="AC31" i="13" s="1"/>
  <c r="Q39" i="13"/>
  <c r="Q37" i="13"/>
  <c r="P27" i="13"/>
  <c r="T16" i="13"/>
  <c r="N33" i="13" s="1"/>
  <c r="Q29" i="13"/>
  <c r="AF35" i="13"/>
  <c r="P29" i="13"/>
  <c r="Q27" i="13"/>
  <c r="Q31" i="13"/>
  <c r="Q33" i="13"/>
  <c r="B27" i="13"/>
  <c r="T27" i="13" s="1"/>
  <c r="R33" i="13"/>
  <c r="R35" i="13" s="1"/>
  <c r="AC37" i="13" s="1"/>
  <c r="L27" i="13"/>
  <c r="P31" i="13"/>
  <c r="Q35" i="13"/>
  <c r="R27" i="13"/>
  <c r="N27" i="13"/>
  <c r="AC25" i="12"/>
  <c r="AL23" i="12"/>
  <c r="AF23" i="12"/>
  <c r="L16" i="14"/>
  <c r="I27" i="15"/>
  <c r="Z33" i="15"/>
  <c r="X33" i="15"/>
  <c r="V33" i="15"/>
  <c r="P37" i="15"/>
  <c r="B40" i="15"/>
  <c r="S40" i="15" s="1"/>
  <c r="O35" i="15"/>
  <c r="N35" i="15" s="1"/>
  <c r="X35" i="15"/>
  <c r="L33" i="15"/>
  <c r="T27" i="14"/>
  <c r="B26" i="14"/>
  <c r="X33" i="13"/>
  <c r="P37" i="13"/>
  <c r="O35" i="13"/>
  <c r="N35" i="13" s="1"/>
  <c r="V27" i="13"/>
  <c r="B29" i="13"/>
  <c r="Q29" i="12"/>
  <c r="Q37" i="12"/>
  <c r="Q35" i="12"/>
  <c r="P29" i="12"/>
  <c r="R27" i="12"/>
  <c r="P27" i="12"/>
  <c r="R33" i="12"/>
  <c r="R35" i="12" s="1"/>
  <c r="AC37" i="12" s="1"/>
  <c r="O29" i="12"/>
  <c r="AH29" i="12" s="1"/>
  <c r="AJ29" i="12" s="1"/>
  <c r="AL29" i="12" s="1"/>
  <c r="Q27" i="12"/>
  <c r="Q33" i="12"/>
  <c r="AF35" i="12"/>
  <c r="Q31" i="12"/>
  <c r="L27" i="12"/>
  <c r="T16" i="12"/>
  <c r="B27" i="12"/>
  <c r="Q39" i="12"/>
  <c r="P31" i="12"/>
  <c r="I23" i="12"/>
  <c r="T23" i="12"/>
  <c r="B25" i="12"/>
  <c r="AF29" i="15" l="1"/>
  <c r="AC31" i="15"/>
  <c r="B26" i="15"/>
  <c r="S25" i="15" s="1"/>
  <c r="V27" i="15"/>
  <c r="AF27" i="15" s="1"/>
  <c r="AC29" i="15" s="1"/>
  <c r="Z27" i="15"/>
  <c r="P33" i="15"/>
  <c r="P35" i="15"/>
  <c r="B33" i="15"/>
  <c r="B32" i="15" s="1"/>
  <c r="P39" i="15"/>
  <c r="T27" i="15"/>
  <c r="N33" i="15"/>
  <c r="AC31" i="14"/>
  <c r="I27" i="14"/>
  <c r="B40" i="14"/>
  <c r="S40" i="14" s="1"/>
  <c r="P39" i="14"/>
  <c r="X27" i="14"/>
  <c r="AF29" i="14"/>
  <c r="B33" i="14"/>
  <c r="V33" i="14"/>
  <c r="L33" i="14"/>
  <c r="P35" i="14"/>
  <c r="O35" i="14"/>
  <c r="N35" i="14" s="1"/>
  <c r="X35" i="14"/>
  <c r="P37" i="14"/>
  <c r="P33" i="14"/>
  <c r="X33" i="14"/>
  <c r="N33" i="14"/>
  <c r="V27" i="14"/>
  <c r="AF27" i="14" s="1"/>
  <c r="AC29" i="14" s="1"/>
  <c r="Z27" i="14"/>
  <c r="B26" i="13"/>
  <c r="B40" i="13"/>
  <c r="S39" i="13" s="1"/>
  <c r="P39" i="13"/>
  <c r="AH29" i="13"/>
  <c r="AJ29" i="13" s="1"/>
  <c r="AL29" i="13" s="1"/>
  <c r="AF29" i="13"/>
  <c r="X27" i="13"/>
  <c r="L33" i="13"/>
  <c r="P35" i="13"/>
  <c r="V33" i="13"/>
  <c r="I27" i="13"/>
  <c r="X35" i="13"/>
  <c r="P33" i="13"/>
  <c r="B33" i="13"/>
  <c r="B32" i="13" s="1"/>
  <c r="Z33" i="13"/>
  <c r="Z27" i="13"/>
  <c r="AF27" i="13" s="1"/>
  <c r="AC29" i="13" s="1"/>
  <c r="V27" i="12"/>
  <c r="N33" i="12"/>
  <c r="AC31" i="12"/>
  <c r="AF29" i="12"/>
  <c r="X27" i="12"/>
  <c r="Z27" i="12"/>
  <c r="AF27" i="12" s="1"/>
  <c r="AC29" i="12" s="1"/>
  <c r="O37" i="15"/>
  <c r="S39" i="15"/>
  <c r="B31" i="15"/>
  <c r="T29" i="15"/>
  <c r="O37" i="14"/>
  <c r="I33" i="14"/>
  <c r="B32" i="14"/>
  <c r="B35" i="14"/>
  <c r="B31" i="14"/>
  <c r="T29" i="14"/>
  <c r="S25" i="14"/>
  <c r="S26" i="14"/>
  <c r="O37" i="13"/>
  <c r="B31" i="13"/>
  <c r="T29" i="13"/>
  <c r="S25" i="13"/>
  <c r="S26" i="13"/>
  <c r="X33" i="12"/>
  <c r="B33" i="12"/>
  <c r="V33" i="12"/>
  <c r="P33" i="12"/>
  <c r="P37" i="12"/>
  <c r="P35" i="12"/>
  <c r="B40" i="12"/>
  <c r="O35" i="12"/>
  <c r="Z33" i="12"/>
  <c r="X35" i="12"/>
  <c r="L33" i="12"/>
  <c r="P39" i="12"/>
  <c r="T27" i="12"/>
  <c r="B26" i="12"/>
  <c r="B29" i="12"/>
  <c r="I27" i="12"/>
  <c r="I33" i="15" l="1"/>
  <c r="AH37" i="15"/>
  <c r="AJ37" i="15" s="1"/>
  <c r="AL37" i="15" s="1"/>
  <c r="AC39" i="15"/>
  <c r="AF37" i="15"/>
  <c r="S26" i="15"/>
  <c r="B35" i="15"/>
  <c r="T35" i="15" s="1"/>
  <c r="S39" i="14"/>
  <c r="AH37" i="14"/>
  <c r="AJ37" i="14" s="1"/>
  <c r="AL37" i="14" s="1"/>
  <c r="AF37" i="14"/>
  <c r="AC39" i="14"/>
  <c r="I33" i="13"/>
  <c r="S40" i="13"/>
  <c r="AH37" i="13"/>
  <c r="AJ37" i="13" s="1"/>
  <c r="AL37" i="13" s="1"/>
  <c r="AC39" i="13"/>
  <c r="AF37" i="13"/>
  <c r="B35" i="13"/>
  <c r="B37" i="13" s="1"/>
  <c r="S32" i="15"/>
  <c r="S31" i="15"/>
  <c r="T35" i="14"/>
  <c r="B37" i="14"/>
  <c r="S31" i="14"/>
  <c r="S32" i="14"/>
  <c r="T35" i="13"/>
  <c r="S32" i="13"/>
  <c r="S31" i="13"/>
  <c r="S40" i="12"/>
  <c r="B31" i="12"/>
  <c r="T29" i="12"/>
  <c r="B32" i="12"/>
  <c r="B35" i="12"/>
  <c r="I33" i="12"/>
  <c r="S26" i="12"/>
  <c r="S25" i="12"/>
  <c r="O37" i="12"/>
  <c r="N35" i="12"/>
  <c r="B37" i="15" l="1"/>
  <c r="B39" i="15" s="1"/>
  <c r="AH37" i="12"/>
  <c r="AJ37" i="12" s="1"/>
  <c r="AC39" i="12"/>
  <c r="AF37" i="12"/>
  <c r="B39" i="14"/>
  <c r="T37" i="14"/>
  <c r="B39" i="13"/>
  <c r="T37" i="13"/>
  <c r="B37" i="12"/>
  <c r="T35" i="12"/>
  <c r="S32" i="12"/>
  <c r="S31" i="12"/>
  <c r="T37" i="15" l="1"/>
  <c r="AL37" i="12"/>
  <c r="S39" i="12"/>
  <c r="B39" i="12"/>
  <c r="T37" i="12"/>
  <c r="R18" i="1" l="1"/>
  <c r="AC20" i="1"/>
  <c r="Z20" i="1"/>
  <c r="X20" i="1"/>
  <c r="V20" i="1"/>
  <c r="AC13" i="1" l="1"/>
  <c r="Z13" i="1"/>
  <c r="X13" i="1"/>
  <c r="V13" i="1"/>
  <c r="AC11" i="1"/>
  <c r="Z11" i="1"/>
  <c r="X11" i="1"/>
  <c r="V11" i="1" l="1"/>
  <c r="R9" i="1"/>
  <c r="O9" i="1"/>
  <c r="M9" i="1"/>
  <c r="K9" i="1"/>
  <c r="L2" i="1" l="1"/>
  <c r="N2" i="1"/>
  <c r="L4" i="1"/>
  <c r="N4" i="1"/>
  <c r="L6" i="1"/>
  <c r="N6" i="1"/>
  <c r="P9" i="1"/>
  <c r="R16" i="1"/>
  <c r="F11" i="1"/>
  <c r="L11" i="1"/>
  <c r="P11" i="1"/>
  <c r="P12" i="1"/>
  <c r="F13" i="1"/>
  <c r="L13" i="1"/>
  <c r="P13" i="1"/>
  <c r="F20" i="1"/>
  <c r="L20" i="1"/>
  <c r="P20" i="1"/>
  <c r="T20" i="1"/>
  <c r="O23" i="1" s="1"/>
  <c r="AH23" i="1" s="1"/>
  <c r="AJ23" i="1" s="1"/>
  <c r="AI29" i="1"/>
  <c r="AK29" i="1" s="1"/>
  <c r="L34" i="1"/>
  <c r="AI37" i="1"/>
  <c r="AK37" i="1" s="1"/>
  <c r="S41" i="1"/>
  <c r="P23" i="1" l="1"/>
  <c r="T18" i="1"/>
  <c r="O16" i="1"/>
  <c r="P16" i="1" s="1"/>
  <c r="L9" i="1"/>
  <c r="M16" i="1"/>
  <c r="K16" i="1"/>
  <c r="AF23" i="1"/>
  <c r="B23" i="1"/>
  <c r="L18" i="1"/>
  <c r="Q25" i="1"/>
  <c r="R23" i="1"/>
  <c r="AI23" i="1" s="1"/>
  <c r="AK23" i="1" s="1"/>
  <c r="AL23" i="1" s="1"/>
  <c r="P41" i="1"/>
  <c r="P25" i="1"/>
  <c r="Q23" i="1"/>
  <c r="P18" i="1"/>
  <c r="R27" i="1" l="1"/>
  <c r="N27" i="1"/>
  <c r="AC25" i="1"/>
  <c r="B25" i="1"/>
  <c r="T23" i="1"/>
  <c r="I23" i="1"/>
  <c r="O29" i="1"/>
  <c r="AH29" i="1" s="1"/>
  <c r="L27" i="1"/>
  <c r="Q37" i="1"/>
  <c r="Q29" i="1"/>
  <c r="R33" i="1"/>
  <c r="Q39" i="1"/>
  <c r="B27" i="1"/>
  <c r="R35" i="1"/>
  <c r="AC37" i="1" s="1"/>
  <c r="P27" i="1"/>
  <c r="AF35" i="1"/>
  <c r="Q33" i="1"/>
  <c r="P29" i="1"/>
  <c r="Q31" i="1"/>
  <c r="T16" i="1"/>
  <c r="P31" i="1"/>
  <c r="Q27" i="1"/>
  <c r="Q35" i="1"/>
  <c r="L16" i="1"/>
  <c r="Z27" i="1" l="1"/>
  <c r="AF27" i="1" s="1"/>
  <c r="AC29" i="1" s="1"/>
  <c r="N33" i="1"/>
  <c r="AC31" i="1"/>
  <c r="AF29" i="1"/>
  <c r="B26" i="1"/>
  <c r="S26" i="1" s="1"/>
  <c r="T27" i="1"/>
  <c r="I27" i="1"/>
  <c r="P37" i="1"/>
  <c r="O35" i="1"/>
  <c r="N35" i="1" s="1"/>
  <c r="AJ29" i="1"/>
  <c r="AL29" i="1" s="1"/>
  <c r="V27" i="1"/>
  <c r="X33" i="1"/>
  <c r="X35" i="1"/>
  <c r="B29" i="1"/>
  <c r="B40" i="1"/>
  <c r="S40" i="1" s="1"/>
  <c r="B33" i="1"/>
  <c r="X27" i="1"/>
  <c r="P33" i="1"/>
  <c r="V33" i="1"/>
  <c r="L33" i="1"/>
  <c r="P39" i="1"/>
  <c r="Z33" i="1"/>
  <c r="P35" i="1"/>
  <c r="B35" i="1" l="1"/>
  <c r="I33" i="1"/>
  <c r="S25" i="1"/>
  <c r="B31" i="1"/>
  <c r="T29" i="1"/>
  <c r="O37" i="1"/>
  <c r="B32" i="1"/>
  <c r="S32" i="1" s="1"/>
  <c r="AH37" i="1" l="1"/>
  <c r="AJ37" i="1" s="1"/>
  <c r="AF37" i="1"/>
  <c r="AC39" i="1"/>
  <c r="B37" i="1"/>
  <c r="T35" i="1"/>
  <c r="S31" i="1"/>
  <c r="AL37" i="1" l="1"/>
  <c r="S39" i="1"/>
  <c r="B39" i="1"/>
  <c r="T37" i="1"/>
</calcChain>
</file>

<file path=xl/sharedStrings.xml><?xml version="1.0" encoding="utf-8"?>
<sst xmlns="http://schemas.openxmlformats.org/spreadsheetml/2006/main" count="237" uniqueCount="24">
  <si>
    <t>I</t>
  </si>
  <si>
    <t>II</t>
  </si>
  <si>
    <t>III</t>
  </si>
  <si>
    <t>=</t>
  </si>
  <si>
    <t>I' =</t>
  </si>
  <si>
    <t>•</t>
  </si>
  <si>
    <t>II' =</t>
  </si>
  <si>
    <t>I'</t>
  </si>
  <si>
    <t>II'</t>
  </si>
  <si>
    <t>I'' =</t>
  </si>
  <si>
    <t>III'</t>
  </si>
  <si>
    <t>III' =</t>
  </si>
  <si>
    <t>III'' =</t>
  </si>
  <si>
    <t>II'' =</t>
  </si>
  <si>
    <t>• c</t>
  </si>
  <si>
    <t>;</t>
  </si>
  <si>
    <t>Die Lösungsmenge L = {</t>
  </si>
  <si>
    <t>Lösung linearer
Gleichungssysteme mit
dem Gauß-Verfahren</t>
  </si>
  <si>
    <t>von Ralph Schwörer</t>
  </si>
  <si>
    <r>
      <t xml:space="preserve">An Stelle von Komma-
zahlen können auch Brüche durch Eingabe von
     </t>
    </r>
    <r>
      <rPr>
        <b/>
        <sz val="12"/>
        <color indexed="8"/>
        <rFont val="Calibri"/>
        <family val="2"/>
      </rPr>
      <t>=Zähler/Nenner</t>
    </r>
    <r>
      <rPr>
        <sz val="12"/>
        <color indexed="8"/>
        <rFont val="Calibri"/>
        <family val="2"/>
      </rPr>
      <t xml:space="preserve">
verwendet werden.</t>
    </r>
  </si>
  <si>
    <t>• a   +</t>
  </si>
  <si>
    <t>• b</t>
  </si>
  <si>
    <t>• a</t>
  </si>
  <si>
    <t>• b   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</si>
</sst>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12"/>
      <name val="Calibri"/>
      <family val="2"/>
    </font>
    <font>
      <sz val="14"/>
      <color indexed="8"/>
      <name val="Calibri"/>
      <family val="2"/>
    </font>
    <font>
      <b/>
      <sz val="2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4"/>
      <color indexed="22"/>
      <name val="Calibri"/>
      <family val="2"/>
    </font>
    <font>
      <b/>
      <sz val="14"/>
      <color theme="1" tint="4.9989318521683403E-2"/>
      <name val="Calibri"/>
      <family val="2"/>
    </font>
    <font>
      <sz val="14"/>
      <color theme="1" tint="4.9989318521683403E-2"/>
      <name val="Calibri"/>
      <family val="2"/>
    </font>
    <font>
      <b/>
      <sz val="14"/>
      <color rgb="FFC0C0C0"/>
      <name val="Calibri"/>
      <family val="2"/>
    </font>
    <font>
      <sz val="14"/>
      <color rgb="FFC0C0C0"/>
      <name val="Calibri"/>
      <family val="2"/>
    </font>
    <font>
      <b/>
      <sz val="14"/>
      <name val="Calibri"/>
      <family val="2"/>
    </font>
    <font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4" fillId="3" borderId="0" xfId="0" applyFont="1" applyFill="1" applyAlignment="1">
      <alignment horizontal="left" textRotation="180"/>
    </xf>
    <xf numFmtId="0" fontId="1" fillId="2" borderId="0" xfId="0" applyFont="1" applyFill="1" applyAlignment="1" applyProtection="1">
      <alignment horizontal="center" vertical="center"/>
      <protection locked="0"/>
    </xf>
    <xf numFmtId="0" fontId="1" fillId="4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10" fillId="5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12" fillId="2" borderId="0" xfId="0" applyFont="1" applyFill="1" applyAlignment="1" applyProtection="1">
      <alignment horizontal="left" vertical="center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Alignment="1">
      <alignment horizontal="right" vertical="top"/>
    </xf>
    <xf numFmtId="0" fontId="12" fillId="2" borderId="0" xfId="0" applyFont="1" applyFill="1" applyAlignment="1" applyProtection="1">
      <alignment horizontal="center" vertical="center"/>
    </xf>
    <xf numFmtId="0" fontId="11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</cellXfs>
  <cellStyles count="1">
    <cellStyle name="Standard" xfId="0" builtinId="0"/>
  </cellStyles>
  <dxfs count="180"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rgb="FFC0C0C0"/>
        <name val="Cambria"/>
        <scheme val="none"/>
      </font>
    </dxf>
    <dxf>
      <font>
        <color indexed="8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rgb="FFC0C0C0"/>
        <name val="Cambria"/>
        <scheme val="none"/>
      </font>
    </dxf>
    <dxf>
      <font>
        <color indexed="8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rgb="FFC0C0C0"/>
        <name val="Cambria"/>
        <scheme val="none"/>
      </font>
    </dxf>
    <dxf>
      <font>
        <color indexed="8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rgb="FFC0C0C0"/>
        <name val="Cambria"/>
        <scheme val="none"/>
      </font>
    </dxf>
    <dxf>
      <font>
        <color indexed="8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rgb="FFC0C0C0"/>
        <name val="Cambria"/>
        <scheme val="none"/>
      </font>
    </dxf>
    <dxf>
      <font>
        <color indexed="8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B1:AL42"/>
  <sheetViews>
    <sheetView showGridLines="0" tabSelected="1" workbookViewId="0">
      <selection activeCell="K2" sqref="K2"/>
    </sheetView>
  </sheetViews>
  <sheetFormatPr baseColWidth="10" defaultRowHeight="18.75" x14ac:dyDescent="0.25"/>
  <cols>
    <col min="1" max="1" width="0.7109375" style="2" customWidth="1"/>
    <col min="2" max="2" width="6.42578125" style="1" bestFit="1" customWidth="1"/>
    <col min="3" max="3" width="5.5703125" style="2" customWidth="1"/>
    <col min="4" max="4" width="2.140625" style="2" customWidth="1"/>
    <col min="5" max="5" width="5.5703125" style="2" customWidth="1"/>
    <col min="6" max="6" width="2.5703125" style="2" bestFit="1" customWidth="1"/>
    <col min="7" max="7" width="5.5703125" style="2" customWidth="1"/>
    <col min="8" max="8" width="2.28515625" style="2" customWidth="1"/>
    <col min="9" max="9" width="5.5703125" style="1" customWidth="1"/>
    <col min="10" max="10" width="2.42578125" style="2" customWidth="1"/>
    <col min="11" max="11" width="9" style="3" customWidth="1"/>
    <col min="12" max="12" width="7.42578125" style="2" customWidth="1"/>
    <col min="13" max="13" width="9" style="3" customWidth="1"/>
    <col min="14" max="14" width="7.42578125" style="2" customWidth="1"/>
    <col min="15" max="15" width="9" style="3" customWidth="1"/>
    <col min="16" max="16" width="4.42578125" style="2" customWidth="1"/>
    <col min="17" max="17" width="4.28515625" style="3" customWidth="1"/>
    <col min="18" max="18" width="9" style="3" customWidth="1"/>
    <col min="19" max="19" width="6" style="2" customWidth="1"/>
    <col min="20" max="20" width="4.42578125" style="4" customWidth="1"/>
    <col min="21" max="21" width="9" style="2" customWidth="1"/>
    <col min="22" max="22" width="11.42578125" style="5"/>
    <col min="23" max="23" width="0.7109375" style="6" customWidth="1"/>
    <col min="24" max="24" width="11.42578125" style="5"/>
    <col min="25" max="25" width="3.28515625" style="6" customWidth="1"/>
    <col min="26" max="26" width="11.42578125" style="5"/>
    <col min="27" max="28" width="3.28515625" style="6" customWidth="1"/>
    <col min="29" max="29" width="11.42578125" style="5"/>
    <col min="30" max="31" width="3.28515625" style="6" customWidth="1"/>
    <col min="32" max="32" width="11.42578125" style="5"/>
    <col min="33" max="35" width="11.42578125" style="2"/>
    <col min="36" max="37" width="7.140625" style="2" customWidth="1"/>
    <col min="38" max="38" width="17.140625" style="2" bestFit="1" customWidth="1"/>
    <col min="39" max="16384" width="11.42578125" style="2"/>
  </cols>
  <sheetData>
    <row r="1" spans="2:38" ht="3.75" customHeight="1" x14ac:dyDescent="0.25"/>
    <row r="2" spans="2:38" ht="18.75" customHeight="1" x14ac:dyDescent="0.25">
      <c r="B2" s="41" t="s">
        <v>17</v>
      </c>
      <c r="C2" s="42"/>
      <c r="D2" s="42"/>
      <c r="E2" s="42"/>
      <c r="F2" s="42"/>
      <c r="G2" s="43"/>
      <c r="I2" s="1" t="s">
        <v>0</v>
      </c>
      <c r="K2" s="19">
        <v>1</v>
      </c>
      <c r="L2" s="2" t="str">
        <f>IF(M2&gt;0,"• a   +","• a")</f>
        <v>• a   +</v>
      </c>
      <c r="M2" s="19">
        <v>2</v>
      </c>
      <c r="N2" s="2" t="str">
        <f>IF(O2&gt;0,"• b   +","• b")</f>
        <v>• b</v>
      </c>
      <c r="O2" s="19">
        <v>-2</v>
      </c>
      <c r="P2" s="2" t="s">
        <v>14</v>
      </c>
      <c r="Q2" s="3" t="s">
        <v>3</v>
      </c>
      <c r="R2" s="19">
        <v>1</v>
      </c>
      <c r="T2" s="50" t="s">
        <v>18</v>
      </c>
      <c r="U2" s="51"/>
      <c r="V2" s="52"/>
      <c r="Y2" s="15"/>
      <c r="Z2" s="11"/>
    </row>
    <row r="3" spans="2:38" ht="3.75" customHeight="1" x14ac:dyDescent="0.25">
      <c r="B3" s="44"/>
      <c r="C3" s="45"/>
      <c r="D3" s="45"/>
      <c r="E3" s="45"/>
      <c r="F3" s="45"/>
      <c r="G3" s="46"/>
      <c r="K3" s="7"/>
      <c r="M3" s="7"/>
      <c r="O3" s="7"/>
      <c r="R3" s="7"/>
      <c r="T3" s="53"/>
      <c r="U3" s="54"/>
      <c r="V3" s="55"/>
      <c r="Y3" s="15"/>
      <c r="Z3" s="11"/>
    </row>
    <row r="4" spans="2:38" x14ac:dyDescent="0.25">
      <c r="B4" s="44"/>
      <c r="C4" s="45"/>
      <c r="D4" s="45"/>
      <c r="E4" s="45"/>
      <c r="F4" s="45"/>
      <c r="G4" s="46"/>
      <c r="I4" s="1" t="s">
        <v>1</v>
      </c>
      <c r="K4" s="19">
        <v>3</v>
      </c>
      <c r="L4" s="2" t="str">
        <f>IF(M4&gt;0,"• a   +","• a")</f>
        <v>• a</v>
      </c>
      <c r="M4" s="19">
        <v>-1</v>
      </c>
      <c r="N4" s="2" t="str">
        <f>IF(O4&gt;0,"• b   +","• b")</f>
        <v>• b   +</v>
      </c>
      <c r="O4" s="19">
        <v>5</v>
      </c>
      <c r="P4" s="2" t="s">
        <v>14</v>
      </c>
      <c r="Q4" s="3" t="s">
        <v>3</v>
      </c>
      <c r="R4" s="19">
        <v>0</v>
      </c>
      <c r="T4" s="56" t="s">
        <v>19</v>
      </c>
      <c r="U4" s="57"/>
      <c r="V4" s="58"/>
      <c r="Y4" s="15"/>
      <c r="Z4" s="11"/>
    </row>
    <row r="5" spans="2:38" ht="3.75" customHeight="1" x14ac:dyDescent="0.25">
      <c r="B5" s="44"/>
      <c r="C5" s="45"/>
      <c r="D5" s="45"/>
      <c r="E5" s="45"/>
      <c r="F5" s="45"/>
      <c r="G5" s="46"/>
      <c r="K5" s="7"/>
      <c r="M5" s="7"/>
      <c r="O5" s="7"/>
      <c r="R5" s="7"/>
      <c r="T5" s="59"/>
      <c r="U5" s="57"/>
      <c r="V5" s="58"/>
      <c r="Y5" s="15"/>
      <c r="Z5" s="11"/>
    </row>
    <row r="6" spans="2:38" x14ac:dyDescent="0.25">
      <c r="B6" s="44"/>
      <c r="C6" s="45"/>
      <c r="D6" s="45"/>
      <c r="E6" s="45"/>
      <c r="F6" s="45"/>
      <c r="G6" s="46"/>
      <c r="I6" s="1" t="s">
        <v>2</v>
      </c>
      <c r="K6" s="19">
        <v>-2</v>
      </c>
      <c r="L6" s="2" t="str">
        <f>IF(M6&gt;0,"• a   +","• a")</f>
        <v>• a</v>
      </c>
      <c r="M6" s="19">
        <v>-5</v>
      </c>
      <c r="N6" s="2" t="str">
        <f>IF(O6&gt;0,"• b   +","• b")</f>
        <v>• b</v>
      </c>
      <c r="O6" s="19">
        <v>-1</v>
      </c>
      <c r="P6" s="2" t="s">
        <v>14</v>
      </c>
      <c r="Q6" s="3" t="s">
        <v>3</v>
      </c>
      <c r="R6" s="19">
        <v>-9</v>
      </c>
      <c r="T6" s="59"/>
      <c r="U6" s="57"/>
      <c r="V6" s="58"/>
      <c r="Y6" s="15"/>
      <c r="Z6" s="11"/>
    </row>
    <row r="7" spans="2:38" ht="7.5" customHeight="1" thickBot="1" x14ac:dyDescent="0.3">
      <c r="B7" s="47"/>
      <c r="C7" s="48"/>
      <c r="D7" s="48"/>
      <c r="E7" s="48"/>
      <c r="F7" s="48"/>
      <c r="G7" s="49"/>
      <c r="I7" s="8"/>
      <c r="J7" s="9"/>
      <c r="K7" s="10"/>
      <c r="L7" s="9"/>
      <c r="M7" s="10"/>
      <c r="N7" s="9"/>
      <c r="O7" s="10"/>
      <c r="P7" s="9"/>
      <c r="Q7" s="10"/>
      <c r="R7" s="10"/>
      <c r="T7" s="59"/>
      <c r="U7" s="57"/>
      <c r="V7" s="58"/>
    </row>
    <row r="8" spans="2:38" ht="7.5" customHeight="1" x14ac:dyDescent="0.25">
      <c r="T8" s="59"/>
      <c r="U8" s="57"/>
      <c r="V8" s="58"/>
    </row>
    <row r="9" spans="2:38" ht="31.5" customHeight="1" x14ac:dyDescent="0.25">
      <c r="B9" s="1" t="s">
        <v>4</v>
      </c>
      <c r="C9" s="20" t="s">
        <v>0</v>
      </c>
      <c r="K9" s="3">
        <f>IF($C9="I",K$2,IF($C9="II",K$4,K$6))</f>
        <v>1</v>
      </c>
      <c r="L9" s="2" t="str">
        <f>IF(K9&lt;&gt;0,IF(M9&lt;&gt;0,IF(M9&gt;0,"• a   +","• a"),"• a"),"")</f>
        <v>• a   +</v>
      </c>
      <c r="M9" s="3">
        <f>IF($C9="I",M$2,IF($C9="II",M$4,M$6))</f>
        <v>2</v>
      </c>
      <c r="N9" s="2" t="str">
        <f>IF(M9&lt;&gt;0,IF(O9&lt;&gt;0,IF(O9&gt;0,"• b   +","• b"),"• b"),IF(AND(K9&lt;&gt;0,O9&gt;0),"     +",""))</f>
        <v>• b</v>
      </c>
      <c r="O9" s="3">
        <f>IF($C9="I",O$2,IF($C9="II",O$4,O$6))</f>
        <v>-2</v>
      </c>
      <c r="P9" s="2" t="str">
        <f>IF(O9&lt;&gt;0,"• c","")</f>
        <v>• c</v>
      </c>
      <c r="Q9" s="3" t="s">
        <v>3</v>
      </c>
      <c r="R9" s="3">
        <f>IF($C9="I",R$2,IF($C9="II",R$4,R$6))</f>
        <v>1</v>
      </c>
      <c r="T9" s="60"/>
      <c r="U9" s="61"/>
      <c r="V9" s="62"/>
    </row>
    <row r="10" spans="2:38" ht="3.75" customHeight="1" x14ac:dyDescent="0.25"/>
    <row r="11" spans="2:38" ht="31.5" customHeight="1" x14ac:dyDescent="0.25">
      <c r="B11" s="1" t="s">
        <v>6</v>
      </c>
      <c r="C11" s="18">
        <v>3</v>
      </c>
      <c r="D11" s="2" t="s">
        <v>5</v>
      </c>
      <c r="E11" s="20" t="s">
        <v>0</v>
      </c>
      <c r="F11" s="3" t="str">
        <f>IF(G11&lt;0,"","+")</f>
        <v/>
      </c>
      <c r="G11" s="18">
        <v>-1</v>
      </c>
      <c r="H11" s="2" t="s">
        <v>5</v>
      </c>
      <c r="I11" s="20" t="s">
        <v>1</v>
      </c>
      <c r="K11" s="17">
        <v>0</v>
      </c>
      <c r="L11" s="2" t="str">
        <f>IF(K11&lt;&gt;0,IF(M11&lt;&gt;0,IF(M11&gt;0,"• a   +","• a"),"• a"),"")</f>
        <v/>
      </c>
      <c r="M11" s="17">
        <v>7</v>
      </c>
      <c r="N11" s="2" t="str">
        <f>IF(M11&lt;&gt;0,IF(O11&lt;&gt;0,IF(O11&gt;0,"• b   +","• b"),"• b"),IF(AND(K11&lt;&gt;0,O11&gt;0),"     +",""))</f>
        <v>• b</v>
      </c>
      <c r="O11" s="17">
        <v>-11</v>
      </c>
      <c r="P11" s="2" t="str">
        <f>IF(O11&lt;&gt;0,"• c","")</f>
        <v>• c</v>
      </c>
      <c r="Q11" s="3" t="s">
        <v>3</v>
      </c>
      <c r="R11" s="17">
        <v>3</v>
      </c>
      <c r="S11" s="25"/>
      <c r="T11" s="26"/>
      <c r="U11" s="27"/>
      <c r="V11" s="28">
        <f>$C11*IF($E11="I",K$2,IF($E11="II",K$4,K$6))+$G11*IF($I11="I",K$2,IF($I11="II",K$4,K$6))</f>
        <v>0</v>
      </c>
      <c r="W11" s="29"/>
      <c r="X11" s="28">
        <f>$C11*IF($E11="I",M$2,IF($E11="II",M$4,M$6))+$G11*IF($I11="I",M$2,IF($I11="II",M$4,M$6))</f>
        <v>7</v>
      </c>
      <c r="Y11" s="29"/>
      <c r="Z11" s="28">
        <f>$C11*IF($E11="I",O$2,IF($E11="II",O$4,O$6))+$G11*IF($I11="I",O$2,IF($I11="II",O$4,O$6))</f>
        <v>-11</v>
      </c>
      <c r="AA11" s="29"/>
      <c r="AB11" s="29"/>
      <c r="AC11" s="28">
        <f>$C11*IF($E11="I",R$2,IF($E11="II",R$4,R$6))+$G11*IF($I11="I",R$2,IF($I11="II",R$4,R$6))</f>
        <v>3</v>
      </c>
      <c r="AD11" s="29"/>
      <c r="AE11" s="29"/>
      <c r="AF11" s="28"/>
      <c r="AG11" s="25"/>
      <c r="AH11" s="25"/>
      <c r="AI11" s="25"/>
      <c r="AJ11" s="25"/>
      <c r="AK11" s="25"/>
      <c r="AL11" s="25"/>
    </row>
    <row r="12" spans="2:38" ht="3.75" customHeight="1" x14ac:dyDescent="0.25">
      <c r="P12" s="2" t="str">
        <f>IF(O12&lt;&gt;0,"• c","")</f>
        <v/>
      </c>
      <c r="S12" s="25"/>
      <c r="T12" s="26"/>
      <c r="U12" s="25"/>
      <c r="V12" s="28"/>
      <c r="W12" s="29"/>
      <c r="X12" s="28"/>
      <c r="Y12" s="29"/>
      <c r="Z12" s="28"/>
      <c r="AA12" s="29"/>
      <c r="AB12" s="29"/>
      <c r="AC12" s="28"/>
      <c r="AD12" s="29"/>
      <c r="AE12" s="29"/>
      <c r="AF12" s="28"/>
      <c r="AG12" s="25"/>
      <c r="AH12" s="25"/>
      <c r="AI12" s="25"/>
      <c r="AJ12" s="25"/>
      <c r="AK12" s="25"/>
      <c r="AL12" s="25"/>
    </row>
    <row r="13" spans="2:38" ht="31.5" customHeight="1" x14ac:dyDescent="0.25">
      <c r="B13" s="1" t="s">
        <v>11</v>
      </c>
      <c r="C13" s="18">
        <v>2</v>
      </c>
      <c r="D13" s="2" t="s">
        <v>5</v>
      </c>
      <c r="E13" s="20" t="s">
        <v>0</v>
      </c>
      <c r="F13" s="3" t="str">
        <f>IF(G13&lt;0,"","+")</f>
        <v>+</v>
      </c>
      <c r="G13" s="18">
        <v>1</v>
      </c>
      <c r="H13" s="2" t="s">
        <v>5</v>
      </c>
      <c r="I13" s="20" t="s">
        <v>2</v>
      </c>
      <c r="K13" s="17">
        <v>0</v>
      </c>
      <c r="L13" s="2" t="str">
        <f>IF(K13&lt;&gt;0,IF(M13&lt;&gt;0,IF(M13&gt;0,"• a   +","• a"),"• a"),"")</f>
        <v/>
      </c>
      <c r="M13" s="17">
        <v>-1</v>
      </c>
      <c r="N13" s="2" t="str">
        <f>IF(M13&lt;&gt;0,IF(O13&lt;&gt;0,IF(O13&gt;0,"• b   +","• b"),"• b"),IF(AND(K13&lt;&gt;0,O13&gt;0),"     +",""))</f>
        <v>• b</v>
      </c>
      <c r="O13" s="17">
        <v>-5</v>
      </c>
      <c r="P13" s="2" t="str">
        <f>IF(O13&lt;&gt;0,"• c","")</f>
        <v>• c</v>
      </c>
      <c r="Q13" s="3" t="s">
        <v>3</v>
      </c>
      <c r="R13" s="17">
        <v>-7</v>
      </c>
      <c r="S13" s="25"/>
      <c r="T13" s="26"/>
      <c r="U13" s="25"/>
      <c r="V13" s="28">
        <f>$C13*IF($E13="I",K$2,IF($E13="II",K$4,K$6))+$G13*IF($I13="I",K$2,IF($I13="II",K$4,K$6))</f>
        <v>0</v>
      </c>
      <c r="W13" s="29"/>
      <c r="X13" s="28">
        <f>$C13*IF($E13="I",M$2,IF($E13="II",M$4,M$6))+$G13*IF($I13="I",M$2,IF($I13="II",M$4,M$6))</f>
        <v>-1</v>
      </c>
      <c r="Y13" s="29"/>
      <c r="Z13" s="28">
        <f>$C13*IF($E13="I",O$2,IF($E13="II",O$4,O$6))+$G13*IF($I13="I",O$2,IF($I13="II",O$4,O$6))</f>
        <v>-5</v>
      </c>
      <c r="AA13" s="29"/>
      <c r="AB13" s="29"/>
      <c r="AC13" s="28">
        <f>$C13*IF($E13="I",R$2,IF($E13="II",R$4,R$6))+$G13*IF($I13="I",R$2,IF($I13="II",R$4,R$6))</f>
        <v>-7</v>
      </c>
      <c r="AD13" s="29"/>
      <c r="AE13" s="29"/>
      <c r="AF13" s="28"/>
      <c r="AG13" s="25"/>
      <c r="AH13" s="25"/>
      <c r="AI13" s="25"/>
      <c r="AJ13" s="25"/>
      <c r="AK13" s="25"/>
      <c r="AL13" s="25"/>
    </row>
    <row r="14" spans="2:38" ht="7.5" customHeight="1" thickBot="1" x14ac:dyDescent="0.3">
      <c r="I14" s="8"/>
      <c r="J14" s="9"/>
      <c r="K14" s="10"/>
      <c r="L14" s="9"/>
      <c r="M14" s="10"/>
      <c r="N14" s="9"/>
      <c r="O14" s="10"/>
      <c r="P14" s="9"/>
      <c r="Q14" s="10"/>
      <c r="R14" s="10"/>
      <c r="S14" s="25"/>
      <c r="T14" s="26"/>
      <c r="U14" s="25"/>
      <c r="V14" s="28"/>
      <c r="W14" s="29"/>
      <c r="X14" s="28"/>
      <c r="Y14" s="29"/>
      <c r="Z14" s="28"/>
      <c r="AA14" s="29"/>
      <c r="AB14" s="29"/>
      <c r="AC14" s="28"/>
      <c r="AD14" s="29"/>
      <c r="AE14" s="29"/>
      <c r="AF14" s="28"/>
      <c r="AG14" s="25"/>
      <c r="AH14" s="25"/>
      <c r="AI14" s="25"/>
      <c r="AJ14" s="25"/>
      <c r="AK14" s="25"/>
      <c r="AL14" s="25"/>
    </row>
    <row r="15" spans="2:38" ht="7.5" customHeight="1" x14ac:dyDescent="0.25">
      <c r="S15" s="25"/>
      <c r="T15" s="26"/>
      <c r="U15" s="25"/>
      <c r="V15" s="28"/>
      <c r="W15" s="29"/>
      <c r="X15" s="28"/>
      <c r="Y15" s="29"/>
      <c r="Z15" s="28"/>
      <c r="AA15" s="29"/>
      <c r="AB15" s="29"/>
      <c r="AC15" s="28"/>
      <c r="AD15" s="29"/>
      <c r="AE15" s="29"/>
      <c r="AF15" s="28"/>
      <c r="AG15" s="25"/>
      <c r="AH15" s="25"/>
      <c r="AI15" s="25"/>
      <c r="AJ15" s="25"/>
      <c r="AK15" s="25"/>
      <c r="AL15" s="25"/>
    </row>
    <row r="16" spans="2:38" ht="26.25" customHeight="1" x14ac:dyDescent="0.25">
      <c r="B16" s="1" t="s">
        <v>9</v>
      </c>
      <c r="C16" s="2" t="s">
        <v>7</v>
      </c>
      <c r="K16" s="3">
        <f>K9</f>
        <v>1</v>
      </c>
      <c r="L16" s="2" t="str">
        <f>IF(K16&lt;&gt;0,IF(M16&lt;&gt;0,IF(M16&gt;0,"• a   +","• a"),"• a"),"")</f>
        <v>• a   +</v>
      </c>
      <c r="M16" s="3">
        <f>M9</f>
        <v>2</v>
      </c>
      <c r="N16" s="2" t="str">
        <f>IF(M16&lt;&gt;0,IF(O16&lt;&gt;0,IF(O16&gt;0,"• b   +","• b"),"• b"),IF(AND(K16&lt;&gt;0,O16&gt;0),"     +",""))</f>
        <v>• b</v>
      </c>
      <c r="O16" s="3">
        <f>O9</f>
        <v>-2</v>
      </c>
      <c r="P16" s="2" t="str">
        <f>IF(O16&lt;&gt;0,"• c","")</f>
        <v>• c</v>
      </c>
      <c r="Q16" s="3" t="s">
        <v>3</v>
      </c>
      <c r="R16" s="3">
        <f>R9</f>
        <v>1</v>
      </c>
      <c r="S16" s="25"/>
      <c r="T16" s="30">
        <f>IF(OR(AND(T18=2,T20=3),AND(T18=3,T20=2)),1,IF(OR(AND(T18=1,T20=3),AND(T18=3,T20=1)),2,IF(OR(AND(T18=2,T20=1),AND(T18=1,T20=2)),3,0)))</f>
        <v>1</v>
      </c>
      <c r="U16" s="25"/>
      <c r="V16" s="28"/>
      <c r="W16" s="29"/>
      <c r="X16" s="28"/>
      <c r="Y16" s="29"/>
      <c r="Z16" s="28"/>
      <c r="AA16" s="29"/>
      <c r="AB16" s="29"/>
      <c r="AC16" s="28"/>
      <c r="AD16" s="29"/>
      <c r="AE16" s="29"/>
      <c r="AF16" s="28"/>
      <c r="AG16" s="25"/>
      <c r="AH16" s="25"/>
      <c r="AI16" s="25"/>
      <c r="AJ16" s="25"/>
      <c r="AK16" s="25"/>
      <c r="AL16" s="25"/>
    </row>
    <row r="17" spans="2:38" ht="3.75" customHeight="1" x14ac:dyDescent="0.25">
      <c r="S17" s="25"/>
      <c r="T17" s="30"/>
      <c r="U17" s="25"/>
      <c r="V17" s="28"/>
      <c r="W17" s="29"/>
      <c r="X17" s="28"/>
      <c r="Y17" s="29"/>
      <c r="Z17" s="28"/>
      <c r="AA17" s="29"/>
      <c r="AB17" s="29"/>
      <c r="AC17" s="28"/>
      <c r="AD17" s="29"/>
      <c r="AE17" s="29"/>
      <c r="AF17" s="28"/>
      <c r="AG17" s="25"/>
      <c r="AH17" s="25"/>
      <c r="AI17" s="25"/>
      <c r="AJ17" s="25"/>
      <c r="AK17" s="25"/>
      <c r="AL17" s="25"/>
    </row>
    <row r="18" spans="2:38" ht="26.25" customHeight="1" x14ac:dyDescent="0.25">
      <c r="B18" s="1" t="s">
        <v>13</v>
      </c>
      <c r="C18" s="24" t="s">
        <v>10</v>
      </c>
      <c r="K18" s="3">
        <v>0</v>
      </c>
      <c r="L18" s="2" t="str">
        <f>IF(K18&lt;&gt;0,IF(M18&lt;&gt;0,IF(M18&gt;0,"• a   +","• a"),"• a"),"")</f>
        <v/>
      </c>
      <c r="M18" s="3">
        <f>IF($C18="II'",M$11,M$13)</f>
        <v>-1</v>
      </c>
      <c r="N18" s="2" t="str">
        <f>IF(M18&lt;&gt;0,IF(O18&lt;&gt;0,IF(O18&gt;0,"• b   +","• b"),"• b"),IF(AND(K18&lt;&gt;0,O18&gt;0),"     +",""))</f>
        <v>• b</v>
      </c>
      <c r="O18" s="3">
        <f>IF($C18="II'",O$11,O$13)</f>
        <v>-5</v>
      </c>
      <c r="P18" s="2" t="str">
        <f>IF(O18&lt;&gt;0,"• c","")</f>
        <v>• c</v>
      </c>
      <c r="Q18" s="3" t="s">
        <v>3</v>
      </c>
      <c r="R18" s="3">
        <f>IF($C18="II'",R$11,R$13)</f>
        <v>-7</v>
      </c>
      <c r="S18" s="25"/>
      <c r="T18" s="30">
        <f>IF(OR(K18=0,M18=0,O18=0),IF(T20=1,IF(M18=0,3,IF(O18=0,2,0)),IF(T20=2,IF(K18=0,3,IF(O18=0,1,0)),IF(T20=3,IF(K18=0,2,IF(M18=0,1,0)),0))),0)</f>
        <v>2</v>
      </c>
      <c r="U18" s="25"/>
      <c r="V18" s="28"/>
      <c r="W18" s="29"/>
      <c r="X18" s="28"/>
      <c r="Y18" s="29"/>
      <c r="Z18" s="28"/>
      <c r="AA18" s="29"/>
      <c r="AB18" s="29"/>
      <c r="AC18" s="28"/>
      <c r="AD18" s="29"/>
      <c r="AE18" s="29"/>
      <c r="AF18" s="28"/>
      <c r="AG18" s="25"/>
      <c r="AH18" s="25"/>
      <c r="AI18" s="25"/>
      <c r="AJ18" s="25"/>
      <c r="AK18" s="25"/>
      <c r="AL18" s="25"/>
    </row>
    <row r="19" spans="2:38" ht="3.75" customHeight="1" x14ac:dyDescent="0.25">
      <c r="S19" s="25"/>
      <c r="T19" s="30"/>
      <c r="U19" s="25"/>
      <c r="V19" s="28"/>
      <c r="W19" s="29"/>
      <c r="X19" s="28"/>
      <c r="Y19" s="29"/>
      <c r="Z19" s="28"/>
      <c r="AA19" s="29"/>
      <c r="AB19" s="29"/>
      <c r="AC19" s="28"/>
      <c r="AD19" s="29"/>
      <c r="AE19" s="29"/>
      <c r="AF19" s="28"/>
      <c r="AG19" s="25"/>
      <c r="AH19" s="25"/>
      <c r="AI19" s="25"/>
      <c r="AJ19" s="25"/>
      <c r="AK19" s="25"/>
      <c r="AL19" s="25"/>
    </row>
    <row r="20" spans="2:38" ht="26.25" customHeight="1" x14ac:dyDescent="0.25">
      <c r="B20" s="1" t="s">
        <v>12</v>
      </c>
      <c r="C20" s="18">
        <v>1</v>
      </c>
      <c r="D20" s="2" t="s">
        <v>5</v>
      </c>
      <c r="E20" s="24" t="s">
        <v>8</v>
      </c>
      <c r="F20" s="3" t="str">
        <f>IF(G20&lt;0,"","+")</f>
        <v>+</v>
      </c>
      <c r="G20" s="18">
        <v>7</v>
      </c>
      <c r="H20" s="2" t="s">
        <v>5</v>
      </c>
      <c r="I20" s="24" t="s">
        <v>10</v>
      </c>
      <c r="K20" s="17">
        <v>0</v>
      </c>
      <c r="L20" s="2" t="str">
        <f>IF(K20&lt;&gt;0,IF(M20&lt;&gt;0,IF(M20&gt;0,"• a   +","• a"),"• a"),"")</f>
        <v/>
      </c>
      <c r="M20" s="17">
        <v>0</v>
      </c>
      <c r="N20" s="2" t="str">
        <f>IF(M20&lt;&gt;0,IF(O20&lt;&gt;0,IF(O20&gt;0,"• b   +","• b"),"• b"),IF(AND(K20&lt;&gt;0,O20&gt;0),"     +",""))</f>
        <v/>
      </c>
      <c r="O20" s="17">
        <v>-46</v>
      </c>
      <c r="P20" s="2" t="str">
        <f>IF(O20&lt;&gt;0,"• c","")</f>
        <v>• c</v>
      </c>
      <c r="Q20" s="3" t="s">
        <v>3</v>
      </c>
      <c r="R20" s="17">
        <v>-46</v>
      </c>
      <c r="S20" s="25"/>
      <c r="T20" s="30">
        <f>IF(AND(M20=0,O20=0),1,IF(AND(K20=0,O20=0),2,IF(AND(K20=0,M20=0),3,0)))</f>
        <v>3</v>
      </c>
      <c r="U20" s="25"/>
      <c r="V20" s="28">
        <f>$C20*IF($E20="II'",K$11,K$13)+$G20*IF($I20="II'",K$11,K$13)</f>
        <v>0</v>
      </c>
      <c r="W20" s="29"/>
      <c r="X20" s="28">
        <f>$C20*IF($E20="II'",M$11,M$13)+$G20*IF($I20="II'",M$11,M$13)</f>
        <v>0</v>
      </c>
      <c r="Y20" s="29"/>
      <c r="Z20" s="28">
        <f>$C20*IF($E20="II'",O$11,O$13)+$G20*IF($I20="II'",O$11,O$13)</f>
        <v>-46</v>
      </c>
      <c r="AA20" s="29"/>
      <c r="AB20" s="29"/>
      <c r="AC20" s="28">
        <f>$C20*IF($E20="II'",R$11,R$13)+$G20*IF($I20="II'",R$11,R$13)</f>
        <v>-46</v>
      </c>
      <c r="AD20" s="29"/>
      <c r="AE20" s="29"/>
      <c r="AF20" s="28"/>
      <c r="AG20" s="25"/>
      <c r="AH20" s="25"/>
      <c r="AI20" s="25"/>
      <c r="AJ20" s="25"/>
      <c r="AK20" s="25"/>
      <c r="AL20" s="25"/>
    </row>
    <row r="21" spans="2:38" ht="7.5" customHeight="1" thickBot="1" x14ac:dyDescent="0.3">
      <c r="S21" s="25"/>
      <c r="T21" s="26"/>
      <c r="U21" s="25"/>
      <c r="V21" s="28"/>
      <c r="W21" s="29"/>
      <c r="X21" s="28"/>
      <c r="Y21" s="29"/>
      <c r="Z21" s="28"/>
      <c r="AA21" s="29"/>
      <c r="AB21" s="29"/>
      <c r="AC21" s="28"/>
      <c r="AD21" s="29"/>
      <c r="AE21" s="29"/>
      <c r="AF21" s="28"/>
      <c r="AG21" s="25"/>
      <c r="AH21" s="25"/>
      <c r="AI21" s="25"/>
      <c r="AJ21" s="25"/>
      <c r="AK21" s="25"/>
      <c r="AL21" s="25"/>
    </row>
    <row r="22" spans="2:38" ht="11.25" customHeight="1" x14ac:dyDescent="0.25">
      <c r="I22" s="12"/>
      <c r="J22" s="13"/>
      <c r="K22" s="14"/>
      <c r="L22" s="13"/>
      <c r="M22" s="14"/>
      <c r="N22" s="13"/>
      <c r="O22" s="14"/>
      <c r="P22" s="13"/>
      <c r="Q22" s="14"/>
      <c r="R22" s="14"/>
      <c r="S22" s="25"/>
      <c r="T22" s="26"/>
      <c r="U22" s="25"/>
      <c r="V22" s="28"/>
      <c r="W22" s="29"/>
      <c r="X22" s="28"/>
      <c r="Y22" s="29"/>
      <c r="Z22" s="28"/>
      <c r="AA22" s="29"/>
      <c r="AB22" s="29"/>
      <c r="AC22" s="28"/>
      <c r="AD22" s="29"/>
      <c r="AE22" s="29"/>
      <c r="AF22" s="28"/>
      <c r="AG22" s="25"/>
      <c r="AH22" s="25"/>
      <c r="AI22" s="25"/>
      <c r="AJ22" s="25"/>
      <c r="AK22" s="25"/>
      <c r="AL22" s="25"/>
    </row>
    <row r="23" spans="2:38" x14ac:dyDescent="0.25">
      <c r="B23" s="39">
        <f>IF(T20&gt;0,1,0)</f>
        <v>1</v>
      </c>
      <c r="C23" s="31"/>
      <c r="D23" s="31"/>
      <c r="E23" s="31"/>
      <c r="F23" s="31"/>
      <c r="G23" s="31"/>
      <c r="H23" s="31"/>
      <c r="I23" s="32" t="str">
        <f>IF(B23=0,"","III''")</f>
        <v>III''</v>
      </c>
      <c r="J23" s="31"/>
      <c r="K23" s="33"/>
      <c r="L23" s="31"/>
      <c r="M23" s="33"/>
      <c r="N23" s="33"/>
      <c r="O23" s="32">
        <f>IF(T20=1,K20,IF(T20=2,M20,IF(T20=3,O20,"")))</f>
        <v>-46</v>
      </c>
      <c r="P23" s="32" t="str">
        <f>IF(T20=1,"• a",IF(T20=2,"• b",IF(T20=3,"• c","")))</f>
        <v>• c</v>
      </c>
      <c r="Q23" s="32" t="str">
        <f>IF($T$20&gt;0,"=","")</f>
        <v>=</v>
      </c>
      <c r="R23" s="33">
        <f>IF(T20&gt;0,R20,"")</f>
        <v>-46</v>
      </c>
      <c r="S23" s="31"/>
      <c r="T23" s="34" t="str">
        <f>IF(B23=0,"","| :")</f>
        <v>| :</v>
      </c>
      <c r="U23" s="35">
        <v>-46</v>
      </c>
      <c r="V23" s="28"/>
      <c r="W23" s="29"/>
      <c r="X23" s="28"/>
      <c r="Y23" s="29"/>
      <c r="Z23" s="28"/>
      <c r="AA23" s="29"/>
      <c r="AB23" s="29"/>
      <c r="AC23" s="28"/>
      <c r="AD23" s="29"/>
      <c r="AE23" s="29"/>
      <c r="AF23" s="28">
        <f>IF(T20&gt;0,O23,"?")</f>
        <v>-46</v>
      </c>
      <c r="AG23" s="25"/>
      <c r="AH23" s="28" t="str">
        <f>TEXT(O23,"#,################")</f>
        <v>-46,</v>
      </c>
      <c r="AI23" s="28" t="str">
        <f>TEXT(R23,"#,################")</f>
        <v>-46,</v>
      </c>
      <c r="AJ23" s="25">
        <f>LEN(AH23)-SEARCH(",",AH23,1)</f>
        <v>0</v>
      </c>
      <c r="AK23" s="25">
        <f>LEN(AI23)-SEARCH(",",AI23,1)</f>
        <v>0</v>
      </c>
      <c r="AL23" s="25">
        <f>10^(MIN(10,MAX(AJ23,AK23)))</f>
        <v>1</v>
      </c>
    </row>
    <row r="24" spans="2:38" ht="3.75" customHeight="1" x14ac:dyDescent="0.25">
      <c r="B24" s="39"/>
      <c r="C24" s="31"/>
      <c r="D24" s="31"/>
      <c r="E24" s="31"/>
      <c r="F24" s="31"/>
      <c r="G24" s="31"/>
      <c r="H24" s="31"/>
      <c r="I24" s="32"/>
      <c r="J24" s="31"/>
      <c r="K24" s="33"/>
      <c r="L24" s="31"/>
      <c r="M24" s="33"/>
      <c r="N24" s="31"/>
      <c r="O24" s="33"/>
      <c r="P24" s="31"/>
      <c r="Q24" s="33"/>
      <c r="R24" s="33"/>
      <c r="S24" s="31"/>
      <c r="T24" s="34"/>
      <c r="U24" s="31"/>
      <c r="V24" s="28"/>
      <c r="W24" s="29"/>
      <c r="X24" s="28"/>
      <c r="Y24" s="29"/>
      <c r="Z24" s="28"/>
      <c r="AA24" s="29"/>
      <c r="AB24" s="29"/>
      <c r="AC24" s="28"/>
      <c r="AD24" s="29"/>
      <c r="AE24" s="29"/>
      <c r="AF24" s="28"/>
      <c r="AG24" s="25"/>
      <c r="AH24" s="25"/>
      <c r="AI24" s="25"/>
      <c r="AJ24" s="25"/>
      <c r="AK24" s="25"/>
      <c r="AL24" s="25"/>
    </row>
    <row r="25" spans="2:38" x14ac:dyDescent="0.25">
      <c r="B25" s="39">
        <f>B23</f>
        <v>1</v>
      </c>
      <c r="C25" s="31"/>
      <c r="D25" s="31"/>
      <c r="E25" s="31"/>
      <c r="F25" s="31"/>
      <c r="G25" s="31"/>
      <c r="H25" s="31"/>
      <c r="I25" s="32"/>
      <c r="J25" s="31"/>
      <c r="K25" s="33"/>
      <c r="L25" s="31"/>
      <c r="M25" s="33"/>
      <c r="N25" s="31"/>
      <c r="O25" s="33"/>
      <c r="P25" s="32" t="str">
        <f>IF(T20=1,"a",IF(T20=2,"b",IF(T20=3,"c","")))</f>
        <v>c</v>
      </c>
      <c r="Q25" s="32" t="str">
        <f>IF($T$20&gt;0,"=","")</f>
        <v>=</v>
      </c>
      <c r="R25" s="36">
        <v>1</v>
      </c>
      <c r="S25" s="31" t="str">
        <f>IF(AND(T20&gt;0,B26=1),IF(AND(ROUND(R25,0)&lt;&gt;R25,AJ23&lt;=10),CONCATENATE(IF(O23*R23&lt;0,"=  -","=  "),ABS(R23*AL23)/GCD(ABS(O23*AL23),ABS(R23*AL23))," / ",ABS(O23*AL23)/GCD(ABS(O23*AL23),ABS(R23*AL23))),""),"")</f>
        <v/>
      </c>
      <c r="T25" s="34"/>
      <c r="U25" s="31"/>
      <c r="V25" s="28"/>
      <c r="W25" s="29"/>
      <c r="X25" s="28"/>
      <c r="Y25" s="29"/>
      <c r="Z25" s="28"/>
      <c r="AA25" s="29"/>
      <c r="AB25" s="29"/>
      <c r="AC25" s="28">
        <f>IF(T20&gt;0,R23/O23,"?")</f>
        <v>1</v>
      </c>
      <c r="AD25" s="29"/>
      <c r="AE25" s="29"/>
      <c r="AF25" s="28"/>
      <c r="AG25" s="25"/>
      <c r="AH25" s="25"/>
      <c r="AI25" s="25"/>
      <c r="AJ25" s="25"/>
      <c r="AK25" s="25"/>
      <c r="AL25" s="25"/>
    </row>
    <row r="26" spans="2:38" ht="13.5" customHeight="1" x14ac:dyDescent="0.25">
      <c r="B26" s="39">
        <f>B27</f>
        <v>1</v>
      </c>
      <c r="C26" s="31"/>
      <c r="D26" s="31"/>
      <c r="E26" s="31"/>
      <c r="F26" s="31"/>
      <c r="G26" s="31"/>
      <c r="H26" s="31"/>
      <c r="I26" s="32"/>
      <c r="J26" s="31"/>
      <c r="K26" s="33"/>
      <c r="L26" s="31"/>
      <c r="M26" s="33"/>
      <c r="N26" s="31"/>
      <c r="O26" s="33"/>
      <c r="P26" s="31"/>
      <c r="Q26" s="33"/>
      <c r="R26" s="33"/>
      <c r="S26" s="37" t="str">
        <f>IF(AND(T20&gt;0,B26&gt;0),IF(ROUND(R25,3)&lt;&gt;R25,"!!! Kommazahl nicht vollständig angezeigt. ==&gt; Zum Weiterrechnen Bruch verwenden !!!",""),"")</f>
        <v/>
      </c>
      <c r="T26" s="34"/>
      <c r="U26" s="31"/>
      <c r="V26" s="28"/>
      <c r="W26" s="29"/>
      <c r="X26" s="28"/>
      <c r="Y26" s="29"/>
      <c r="Z26" s="28"/>
      <c r="AA26" s="29"/>
      <c r="AB26" s="29"/>
      <c r="AC26" s="28"/>
      <c r="AD26" s="29"/>
      <c r="AE26" s="29"/>
      <c r="AF26" s="28"/>
      <c r="AG26" s="25"/>
      <c r="AH26" s="25"/>
      <c r="AI26" s="25"/>
      <c r="AJ26" s="25"/>
      <c r="AK26" s="25"/>
      <c r="AL26" s="25"/>
    </row>
    <row r="27" spans="2:38" x14ac:dyDescent="0.25">
      <c r="B27" s="39">
        <f>IF(AND(T18&gt;0,ISNUMBER(R25)),1,0)</f>
        <v>1</v>
      </c>
      <c r="C27" s="31"/>
      <c r="D27" s="31"/>
      <c r="E27" s="31"/>
      <c r="F27" s="31"/>
      <c r="G27" s="31"/>
      <c r="H27" s="31"/>
      <c r="I27" s="32" t="str">
        <f>IF(B27=0,"","in II''")</f>
        <v>in II''</v>
      </c>
      <c r="J27" s="31"/>
      <c r="K27" s="36"/>
      <c r="L27" s="32" t="str">
        <f>IF(T18=1,IF(M27&lt;&gt;0,IF(M27&gt;0,"• a   +","• a"),"• a"),IF(AND($T$18&gt;0,K27&lt;&gt;0,M27&gt;0),"+",""))</f>
        <v/>
      </c>
      <c r="M27" s="36">
        <v>-1</v>
      </c>
      <c r="N27" s="32" t="str">
        <f>IF(T18=2,IF(O27&lt;&gt;0,IF(O27&gt;0,"• b   +","• b"),"• b"),IF(AND($T$18&gt;0,O27&gt;0),"+",""))</f>
        <v>• b</v>
      </c>
      <c r="O27" s="36">
        <v>-5</v>
      </c>
      <c r="P27" s="34" t="str">
        <f>IF(T18=3,"• c","")</f>
        <v/>
      </c>
      <c r="Q27" s="32" t="str">
        <f>IF($T$18&gt;0,"=","")</f>
        <v>=</v>
      </c>
      <c r="R27" s="38">
        <f>IF(T18&gt;0,R18,"")</f>
        <v>-7</v>
      </c>
      <c r="S27" s="31"/>
      <c r="T27" s="34" t="str">
        <f>IF(B27=0,"",IF(U27&gt;=0,"| +","|  "))</f>
        <v>| +</v>
      </c>
      <c r="U27" s="35">
        <v>5</v>
      </c>
      <c r="V27" s="28">
        <f>IF(T18=1,K18,IF(T20=1,R25*K18,IF(T16=1,0,"?")))</f>
        <v>0</v>
      </c>
      <c r="W27" s="29"/>
      <c r="X27" s="28">
        <f>IF(T18=2,M18,IF(T20=2,R25*M18,IF(T16=2,0,"?")))</f>
        <v>-1</v>
      </c>
      <c r="Y27" s="29"/>
      <c r="Z27" s="28">
        <f>IF(T18=3,O18,IF(T20=3,R25*O18,IF(T16=3,0,"?")))</f>
        <v>-5</v>
      </c>
      <c r="AA27" s="29"/>
      <c r="AB27" s="29"/>
      <c r="AC27" s="28"/>
      <c r="AD27" s="29"/>
      <c r="AE27" s="29"/>
      <c r="AF27" s="28">
        <f>IF(T18&gt;0,IF(T20=1,-V27,IF(T20=2,-X27,IF(T20=3,-Z27,"?"))),"?")</f>
        <v>5</v>
      </c>
      <c r="AG27" s="25"/>
      <c r="AH27" s="25"/>
      <c r="AI27" s="25"/>
      <c r="AJ27" s="25"/>
      <c r="AK27" s="25"/>
      <c r="AL27" s="25"/>
    </row>
    <row r="28" spans="2:38" ht="3.75" customHeight="1" x14ac:dyDescent="0.25">
      <c r="B28" s="39"/>
      <c r="C28" s="31"/>
      <c r="D28" s="31"/>
      <c r="E28" s="31"/>
      <c r="F28" s="31"/>
      <c r="G28" s="31"/>
      <c r="H28" s="31"/>
      <c r="I28" s="32"/>
      <c r="J28" s="31"/>
      <c r="K28" s="33"/>
      <c r="L28" s="31"/>
      <c r="M28" s="33"/>
      <c r="N28" s="31"/>
      <c r="O28" s="33"/>
      <c r="P28" s="31"/>
      <c r="Q28" s="33"/>
      <c r="R28" s="33"/>
      <c r="S28" s="31"/>
      <c r="T28" s="34"/>
      <c r="U28" s="31"/>
      <c r="V28" s="28"/>
      <c r="W28" s="29"/>
      <c r="X28" s="28"/>
      <c r="Y28" s="29"/>
      <c r="Z28" s="28"/>
      <c r="AA28" s="29"/>
      <c r="AB28" s="29"/>
      <c r="AC28" s="28"/>
      <c r="AD28" s="29"/>
      <c r="AE28" s="29"/>
      <c r="AF28" s="28"/>
      <c r="AG28" s="25"/>
      <c r="AH28" s="25"/>
      <c r="AI28" s="25"/>
      <c r="AJ28" s="25"/>
      <c r="AK28" s="25"/>
      <c r="AL28" s="25"/>
    </row>
    <row r="29" spans="2:38" ht="18.75" customHeight="1" x14ac:dyDescent="0.25">
      <c r="B29" s="39">
        <f>B27</f>
        <v>1</v>
      </c>
      <c r="C29" s="31"/>
      <c r="D29" s="31"/>
      <c r="E29" s="31"/>
      <c r="F29" s="31"/>
      <c r="G29" s="31"/>
      <c r="H29" s="31"/>
      <c r="I29" s="32"/>
      <c r="J29" s="31"/>
      <c r="K29" s="33"/>
      <c r="L29" s="31"/>
      <c r="M29" s="33"/>
      <c r="N29" s="32"/>
      <c r="O29" s="38">
        <f>IF(T18=1,K27,IF(T18=2,M27,IF(T18=3,O27,"")))</f>
        <v>-1</v>
      </c>
      <c r="P29" s="32" t="str">
        <f>IF(T18=1,"• a",IF(T18=2,"• b",IF(T18=3,"• c","")))</f>
        <v>• b</v>
      </c>
      <c r="Q29" s="32" t="str">
        <f>IF($T$18&gt;0,"=","")</f>
        <v>=</v>
      </c>
      <c r="R29" s="36">
        <v>-2</v>
      </c>
      <c r="S29" s="31"/>
      <c r="T29" s="34" t="str">
        <f>IF(B29=0,"","| :")</f>
        <v>| :</v>
      </c>
      <c r="U29" s="35">
        <v>-1</v>
      </c>
      <c r="V29" s="28"/>
      <c r="W29" s="29"/>
      <c r="X29" s="28"/>
      <c r="Y29" s="29"/>
      <c r="Z29" s="28"/>
      <c r="AA29" s="29"/>
      <c r="AB29" s="29"/>
      <c r="AC29" s="28">
        <f>IF(T18&gt;0,R27+AF27,"?")</f>
        <v>-2</v>
      </c>
      <c r="AD29" s="29"/>
      <c r="AE29" s="29"/>
      <c r="AF29" s="28">
        <f>IF(T18&gt;0,O29,"?")</f>
        <v>-1</v>
      </c>
      <c r="AG29" s="25"/>
      <c r="AH29" s="28" t="str">
        <f>TEXT(O29,"#,################")</f>
        <v>-1,</v>
      </c>
      <c r="AI29" s="28" t="str">
        <f>TEXT(R29,"#,################")</f>
        <v>-2,</v>
      </c>
      <c r="AJ29" s="25">
        <f>LEN(AH29)-SEARCH(",",AH29,1)</f>
        <v>0</v>
      </c>
      <c r="AK29" s="25">
        <f>LEN(AI29)-SEARCH(",",AI29,1)</f>
        <v>0</v>
      </c>
      <c r="AL29" s="25">
        <f>10^(MIN(10,MAX(AJ29,AK29)))</f>
        <v>1</v>
      </c>
    </row>
    <row r="30" spans="2:38" ht="3.75" customHeight="1" x14ac:dyDescent="0.25">
      <c r="B30" s="39"/>
      <c r="C30" s="31"/>
      <c r="D30" s="31"/>
      <c r="E30" s="31"/>
      <c r="F30" s="31"/>
      <c r="G30" s="31"/>
      <c r="H30" s="31"/>
      <c r="I30" s="32"/>
      <c r="J30" s="31"/>
      <c r="K30" s="33"/>
      <c r="L30" s="31"/>
      <c r="M30" s="33"/>
      <c r="N30" s="31"/>
      <c r="O30" s="33"/>
      <c r="P30" s="31"/>
      <c r="Q30" s="33"/>
      <c r="R30" s="33"/>
      <c r="S30" s="31"/>
      <c r="T30" s="34"/>
      <c r="U30" s="31"/>
      <c r="V30" s="28"/>
      <c r="W30" s="29"/>
      <c r="X30" s="28"/>
      <c r="Y30" s="29"/>
      <c r="Z30" s="28"/>
      <c r="AA30" s="29"/>
      <c r="AB30" s="29"/>
      <c r="AC30" s="28"/>
      <c r="AD30" s="29"/>
      <c r="AE30" s="29"/>
      <c r="AF30" s="28"/>
      <c r="AG30" s="25"/>
      <c r="AH30" s="25"/>
      <c r="AI30" s="25"/>
      <c r="AJ30" s="25"/>
      <c r="AK30" s="25"/>
      <c r="AL30" s="25"/>
    </row>
    <row r="31" spans="2:38" x14ac:dyDescent="0.25">
      <c r="B31" s="39">
        <f>B29</f>
        <v>1</v>
      </c>
      <c r="C31" s="31"/>
      <c r="D31" s="31"/>
      <c r="E31" s="31"/>
      <c r="F31" s="31"/>
      <c r="G31" s="31"/>
      <c r="H31" s="31"/>
      <c r="I31" s="32"/>
      <c r="J31" s="31"/>
      <c r="K31" s="33"/>
      <c r="L31" s="31"/>
      <c r="M31" s="33"/>
      <c r="N31" s="31"/>
      <c r="O31" s="33"/>
      <c r="P31" s="32" t="str">
        <f>IF(T18=1,"a",IF(T18=2,"b",IF(T18=3,"c","")))</f>
        <v>b</v>
      </c>
      <c r="Q31" s="32" t="str">
        <f>IF($T$18&gt;0,"=","")</f>
        <v>=</v>
      </c>
      <c r="R31" s="36">
        <v>2</v>
      </c>
      <c r="S31" s="31" t="str">
        <f>IF(AND(T18&gt;0,B32=1),IF(AND(ROUND(R31,0)&lt;&gt;R31,AJ29&lt;=10),CONCATENATE(IF(O29*R29&lt;0,"=  -","=  "),ABS(R29*AL29)/GCD(ABS(O29*AL29),ABS(R29*AL29))," / ",ABS(O29*AL29)/GCD(ABS(O29*AL29),ABS(R29*AL29))),""),"")</f>
        <v/>
      </c>
      <c r="T31" s="34"/>
      <c r="U31" s="31"/>
      <c r="V31" s="28"/>
      <c r="W31" s="29"/>
      <c r="X31" s="28"/>
      <c r="Y31" s="29"/>
      <c r="Z31" s="28"/>
      <c r="AA31" s="29"/>
      <c r="AB31" s="29"/>
      <c r="AC31" s="28">
        <f>IF(T18&gt;0,R29/O29,"?")</f>
        <v>2</v>
      </c>
      <c r="AD31" s="29"/>
      <c r="AE31" s="29"/>
      <c r="AF31" s="28"/>
      <c r="AG31" s="25"/>
      <c r="AH31" s="25"/>
      <c r="AI31" s="25"/>
      <c r="AJ31" s="25"/>
      <c r="AK31" s="25"/>
      <c r="AL31" s="25"/>
    </row>
    <row r="32" spans="2:38" ht="13.5" customHeight="1" x14ac:dyDescent="0.25">
      <c r="B32" s="39">
        <f>B33</f>
        <v>1</v>
      </c>
      <c r="C32" s="31"/>
      <c r="D32" s="31"/>
      <c r="E32" s="31"/>
      <c r="F32" s="31"/>
      <c r="G32" s="31"/>
      <c r="H32" s="31"/>
      <c r="I32" s="32"/>
      <c r="J32" s="31"/>
      <c r="K32" s="33"/>
      <c r="L32" s="31"/>
      <c r="M32" s="33"/>
      <c r="N32" s="31"/>
      <c r="O32" s="33"/>
      <c r="P32" s="31"/>
      <c r="Q32" s="33"/>
      <c r="R32" s="33"/>
      <c r="S32" s="37" t="str">
        <f>IF(AND(T18&gt;0,B32&gt;0),IF(ROUND(R31,3)&lt;&gt;R31,"!!! Kommazahl nicht vollständig angezeigt. ==&gt; Zum Weiterrechnen Bruch verwenden !!!",""),"")</f>
        <v/>
      </c>
      <c r="T32" s="34"/>
      <c r="U32" s="31"/>
      <c r="V32" s="28"/>
      <c r="W32" s="29"/>
      <c r="X32" s="28"/>
      <c r="Y32" s="29"/>
      <c r="Z32" s="28"/>
      <c r="AA32" s="29"/>
      <c r="AB32" s="29"/>
      <c r="AC32" s="28"/>
      <c r="AD32" s="29"/>
      <c r="AE32" s="29"/>
      <c r="AF32" s="28"/>
      <c r="AG32" s="25"/>
      <c r="AH32" s="25"/>
      <c r="AI32" s="25"/>
      <c r="AJ32" s="25"/>
      <c r="AK32" s="25"/>
      <c r="AL32" s="25"/>
    </row>
    <row r="33" spans="2:38" x14ac:dyDescent="0.25">
      <c r="B33" s="39">
        <f>IF(AND(T16&gt;0,ISNUMBER(R31)),1,0)</f>
        <v>1</v>
      </c>
      <c r="C33" s="31"/>
      <c r="D33" s="31"/>
      <c r="E33" s="31"/>
      <c r="F33" s="31"/>
      <c r="G33" s="31"/>
      <c r="H33" s="31"/>
      <c r="I33" s="32" t="str">
        <f>IF(B33=0,"","in I''")</f>
        <v>in I''</v>
      </c>
      <c r="J33" s="31"/>
      <c r="K33" s="36">
        <v>1</v>
      </c>
      <c r="L33" s="32" t="str">
        <f>IF(T16=1,IF(M33&lt;&gt;0,IF(M33&gt;0,"• a   +","• a"),"• a"),IF(AND($T$18&gt;0,K33&lt;&gt;0,M33&gt;0),"+",""))</f>
        <v>• a   +</v>
      </c>
      <c r="M33" s="36">
        <v>4</v>
      </c>
      <c r="N33" s="32" t="str">
        <f>IF(T16=2,IF(O33&lt;&gt;0,IF(O33&gt;0,"• b   +","• b"),"• b"),IF(AND($T$18&gt;0,O33&gt;0),"+",""))</f>
        <v/>
      </c>
      <c r="O33" s="36">
        <v>-2</v>
      </c>
      <c r="P33" s="32" t="str">
        <f>IF(T16=3,"• c","")</f>
        <v/>
      </c>
      <c r="Q33" s="32" t="str">
        <f>IF($T$18&gt;0,"=","")</f>
        <v>=</v>
      </c>
      <c r="R33" s="33">
        <f>IF(T18&gt;0,R16,"")</f>
        <v>1</v>
      </c>
      <c r="S33" s="31"/>
      <c r="T33" s="34"/>
      <c r="U33" s="31"/>
      <c r="V33" s="28">
        <f>IF(T16=1,K16,IF(T18=1,R31*K16,IF(T20=1,R25*K16,"?")))</f>
        <v>1</v>
      </c>
      <c r="W33" s="29"/>
      <c r="X33" s="28">
        <f>IF(T16=2,M16,IF(T18=2,R31*M16,IF(T20=2,R25*M16,"?")))</f>
        <v>4</v>
      </c>
      <c r="Y33" s="29"/>
      <c r="Z33" s="28">
        <f>IF(T16=3,O16,IF(T18=3,R31*O16,IF(T20=3,R25*O16,"?")))</f>
        <v>-2</v>
      </c>
      <c r="AA33" s="29"/>
      <c r="AB33" s="29"/>
      <c r="AC33" s="28"/>
      <c r="AD33" s="29"/>
      <c r="AE33" s="29"/>
      <c r="AF33" s="28"/>
      <c r="AG33" s="25"/>
      <c r="AH33" s="25"/>
      <c r="AI33" s="25"/>
      <c r="AJ33" s="25"/>
      <c r="AK33" s="25"/>
      <c r="AL33" s="25"/>
    </row>
    <row r="34" spans="2:38" ht="3.75" customHeight="1" x14ac:dyDescent="0.25">
      <c r="B34" s="39"/>
      <c r="C34" s="31"/>
      <c r="D34" s="31"/>
      <c r="E34" s="31"/>
      <c r="F34" s="31"/>
      <c r="G34" s="31"/>
      <c r="H34" s="31"/>
      <c r="I34" s="32"/>
      <c r="J34" s="31"/>
      <c r="K34" s="33"/>
      <c r="L34" s="33" t="str">
        <f>IF(K34&lt;&gt;0,IF(M34&lt;&gt;0,IF(M34&gt;0,"+",""),""),"")</f>
        <v/>
      </c>
      <c r="M34" s="33"/>
      <c r="N34" s="31"/>
      <c r="O34" s="33"/>
      <c r="P34" s="31"/>
      <c r="Q34" s="33"/>
      <c r="R34" s="33"/>
      <c r="S34" s="31"/>
      <c r="T34" s="34"/>
      <c r="U34" s="31"/>
      <c r="V34" s="28"/>
      <c r="W34" s="29"/>
      <c r="X34" s="28"/>
      <c r="Y34" s="29"/>
      <c r="Z34" s="28"/>
      <c r="AA34" s="29"/>
      <c r="AB34" s="29"/>
      <c r="AC34" s="28"/>
      <c r="AD34" s="29"/>
      <c r="AE34" s="29"/>
      <c r="AF34" s="28"/>
      <c r="AG34" s="25"/>
      <c r="AH34" s="25"/>
      <c r="AI34" s="25"/>
      <c r="AJ34" s="25"/>
      <c r="AK34" s="25"/>
      <c r="AL34" s="25"/>
    </row>
    <row r="35" spans="2:38" x14ac:dyDescent="0.25">
      <c r="B35" s="39">
        <f>B33</f>
        <v>1</v>
      </c>
      <c r="C35" s="31"/>
      <c r="D35" s="31"/>
      <c r="E35" s="31"/>
      <c r="F35" s="31"/>
      <c r="G35" s="31"/>
      <c r="H35" s="31"/>
      <c r="I35" s="32"/>
      <c r="J35" s="31"/>
      <c r="K35" s="33"/>
      <c r="L35" s="31"/>
      <c r="M35" s="36">
        <v>2</v>
      </c>
      <c r="N35" s="32" t="str">
        <f>IF(AND($T$18&gt;0,M35&lt;&gt;0,O35&gt;0),"+","")</f>
        <v>+</v>
      </c>
      <c r="O35" s="38">
        <f>IF(T16=1,K33,IF(T16=2,M33,IF(T16=3,O33,"")))</f>
        <v>1</v>
      </c>
      <c r="P35" s="32" t="str">
        <f>IF(T16=1,"• a",IF(T16=2,"• b",IF(T16=3,"• c","")))</f>
        <v>• a</v>
      </c>
      <c r="Q35" s="32" t="str">
        <f>IF($T$18&gt;0,"=","")</f>
        <v>=</v>
      </c>
      <c r="R35" s="33">
        <f>IF(T18&gt;0,R33,"")</f>
        <v>1</v>
      </c>
      <c r="S35" s="31"/>
      <c r="T35" s="34" t="str">
        <f>IF(B35=0,"",IF(U35&gt;=0,"| +","|  "))</f>
        <v xml:space="preserve">|  </v>
      </c>
      <c r="U35" s="35">
        <v>-2</v>
      </c>
      <c r="V35" s="28"/>
      <c r="W35" s="29"/>
      <c r="X35" s="28">
        <f>IF(T16=1,M33+O33,IF(T16=2,K33+O33,IF(T16=3,K33+M33,"?")))</f>
        <v>2</v>
      </c>
      <c r="Y35" s="29"/>
      <c r="Z35" s="28"/>
      <c r="AA35" s="29"/>
      <c r="AB35" s="29"/>
      <c r="AC35" s="28"/>
      <c r="AD35" s="29"/>
      <c r="AE35" s="29"/>
      <c r="AF35" s="28">
        <f>IF(T18&gt;0,-M35,"?")</f>
        <v>-2</v>
      </c>
      <c r="AG35" s="25"/>
      <c r="AH35" s="25"/>
      <c r="AI35" s="25"/>
      <c r="AJ35" s="25"/>
      <c r="AK35" s="25"/>
      <c r="AL35" s="25"/>
    </row>
    <row r="36" spans="2:38" ht="3.75" customHeight="1" x14ac:dyDescent="0.25">
      <c r="B36" s="39"/>
      <c r="C36" s="31"/>
      <c r="D36" s="31"/>
      <c r="E36" s="31"/>
      <c r="F36" s="31"/>
      <c r="G36" s="31"/>
      <c r="H36" s="31"/>
      <c r="I36" s="32"/>
      <c r="J36" s="31"/>
      <c r="K36" s="33"/>
      <c r="L36" s="31"/>
      <c r="M36" s="33"/>
      <c r="N36" s="31"/>
      <c r="O36" s="33"/>
      <c r="P36" s="31"/>
      <c r="Q36" s="33"/>
      <c r="R36" s="33"/>
      <c r="S36" s="31"/>
      <c r="T36" s="34"/>
      <c r="U36" s="31"/>
      <c r="V36" s="28"/>
      <c r="W36" s="29"/>
      <c r="X36" s="28"/>
      <c r="Y36" s="29"/>
      <c r="Z36" s="28"/>
      <c r="AA36" s="29"/>
      <c r="AB36" s="29"/>
      <c r="AC36" s="28"/>
      <c r="AD36" s="29"/>
      <c r="AE36" s="29"/>
      <c r="AF36" s="28"/>
      <c r="AG36" s="25"/>
      <c r="AH36" s="25"/>
      <c r="AI36" s="25"/>
      <c r="AJ36" s="25"/>
      <c r="AK36" s="25"/>
      <c r="AL36" s="25"/>
    </row>
    <row r="37" spans="2:38" x14ac:dyDescent="0.25">
      <c r="B37" s="39">
        <f>B35</f>
        <v>1</v>
      </c>
      <c r="C37" s="31"/>
      <c r="D37" s="31"/>
      <c r="E37" s="31"/>
      <c r="F37" s="31"/>
      <c r="G37" s="31"/>
      <c r="H37" s="31"/>
      <c r="I37" s="32"/>
      <c r="J37" s="31"/>
      <c r="K37" s="33"/>
      <c r="L37" s="31"/>
      <c r="M37" s="33"/>
      <c r="N37" s="31"/>
      <c r="O37" s="38">
        <f>O35</f>
        <v>1</v>
      </c>
      <c r="P37" s="32" t="str">
        <f>IF(T16=1,"• a",IF(T16=2,"• b",IF(T16=3,"• c","")))</f>
        <v>• a</v>
      </c>
      <c r="Q37" s="32" t="str">
        <f>IF($T$18&gt;0,"=","")</f>
        <v>=</v>
      </c>
      <c r="R37" s="36">
        <v>-1</v>
      </c>
      <c r="S37" s="31"/>
      <c r="T37" s="34" t="str">
        <f>IF(B37=0,"","| :")</f>
        <v>| :</v>
      </c>
      <c r="U37" s="35">
        <v>1</v>
      </c>
      <c r="V37" s="28"/>
      <c r="W37" s="29"/>
      <c r="X37" s="28"/>
      <c r="Y37" s="29"/>
      <c r="Z37" s="28"/>
      <c r="AA37" s="29"/>
      <c r="AB37" s="29"/>
      <c r="AC37" s="28">
        <f>IF(T18&gt;0,R35-M35,"?")</f>
        <v>-1</v>
      </c>
      <c r="AD37" s="29"/>
      <c r="AE37" s="29"/>
      <c r="AF37" s="28">
        <f>IF(T18&gt;0,O37,"?")</f>
        <v>1</v>
      </c>
      <c r="AG37" s="25"/>
      <c r="AH37" s="28" t="str">
        <f>TEXT(O37,"#,################")</f>
        <v>1,</v>
      </c>
      <c r="AI37" s="28" t="str">
        <f>TEXT(R37,"#,################")</f>
        <v>-1,</v>
      </c>
      <c r="AJ37" s="25">
        <f>LEN(AH37)-SEARCH(",",AH37,1)</f>
        <v>0</v>
      </c>
      <c r="AK37" s="25">
        <f>LEN(AI37)-SEARCH(",",AI37,1)</f>
        <v>0</v>
      </c>
      <c r="AL37" s="25">
        <f>10^(MIN(10,MAX(AJ37,AK37)))</f>
        <v>1</v>
      </c>
    </row>
    <row r="38" spans="2:38" ht="3.75" customHeight="1" x14ac:dyDescent="0.25">
      <c r="B38" s="39"/>
      <c r="C38" s="31"/>
      <c r="D38" s="31"/>
      <c r="E38" s="31"/>
      <c r="F38" s="31"/>
      <c r="G38" s="31"/>
      <c r="H38" s="31"/>
      <c r="I38" s="32"/>
      <c r="J38" s="31"/>
      <c r="K38" s="33"/>
      <c r="L38" s="31"/>
      <c r="M38" s="33"/>
      <c r="N38" s="31"/>
      <c r="O38" s="33"/>
      <c r="P38" s="31"/>
      <c r="Q38" s="33"/>
      <c r="R38" s="33"/>
      <c r="S38" s="31"/>
      <c r="T38" s="34"/>
      <c r="U38" s="31"/>
      <c r="V38" s="28"/>
      <c r="W38" s="29"/>
      <c r="X38" s="28"/>
      <c r="Y38" s="29"/>
      <c r="Z38" s="28"/>
      <c r="AA38" s="29"/>
      <c r="AB38" s="29"/>
      <c r="AC38" s="28"/>
      <c r="AD38" s="29"/>
      <c r="AE38" s="29"/>
      <c r="AF38" s="28"/>
      <c r="AG38" s="25"/>
      <c r="AH38" s="25"/>
      <c r="AI38" s="25"/>
      <c r="AJ38" s="25"/>
      <c r="AK38" s="25"/>
      <c r="AL38" s="25"/>
    </row>
    <row r="39" spans="2:38" x14ac:dyDescent="0.25">
      <c r="B39" s="39">
        <f>B37</f>
        <v>1</v>
      </c>
      <c r="C39" s="31"/>
      <c r="D39" s="31"/>
      <c r="E39" s="31"/>
      <c r="F39" s="31"/>
      <c r="G39" s="31"/>
      <c r="H39" s="31"/>
      <c r="I39" s="32"/>
      <c r="J39" s="31"/>
      <c r="K39" s="33"/>
      <c r="L39" s="31"/>
      <c r="M39" s="33"/>
      <c r="N39" s="31"/>
      <c r="O39" s="33"/>
      <c r="P39" s="32" t="str">
        <f>IF(T16=1,"a",IF(T16=2,"b",IF(T16=3,"c","")))</f>
        <v>a</v>
      </c>
      <c r="Q39" s="32" t="str">
        <f>IF($T$18&gt;0,"=","")</f>
        <v>=</v>
      </c>
      <c r="R39" s="36">
        <v>-1</v>
      </c>
      <c r="S39" s="31" t="str">
        <f>IF(AND(T16&gt;0,B40=1),IF(AND(ROUND(R39,0)&lt;&gt;R39,AJ37&lt;=10),CONCATENATE(IF(O37*R37&lt;0,"=  -","=  "),ABS(R37*AL37)/GCD(ABS(O37*AL37),ABS(R37*AL37))," / ",ABS(O37*AL37)/GCD(ABS(O37*AL37),ABS(R37*AL37))),""),"")</f>
        <v/>
      </c>
      <c r="T39" s="34"/>
      <c r="U39" s="31"/>
      <c r="V39" s="28"/>
      <c r="W39" s="29"/>
      <c r="X39" s="28"/>
      <c r="Y39" s="29"/>
      <c r="Z39" s="28"/>
      <c r="AA39" s="29"/>
      <c r="AB39" s="29"/>
      <c r="AC39" s="28">
        <f>IF(T18&gt;0,R37/O37,"?")</f>
        <v>-1</v>
      </c>
      <c r="AD39" s="29"/>
      <c r="AE39" s="29"/>
      <c r="AF39" s="28"/>
      <c r="AG39" s="25"/>
      <c r="AH39" s="25"/>
      <c r="AI39" s="25"/>
      <c r="AJ39" s="25"/>
      <c r="AK39" s="25"/>
      <c r="AL39" s="25"/>
    </row>
    <row r="40" spans="2:38" ht="13.5" customHeight="1" x14ac:dyDescent="0.25">
      <c r="B40" s="39">
        <f>IF(AND(T16&gt;0,ISNUMBER(R39)),1,0)</f>
        <v>1</v>
      </c>
      <c r="C40" s="31"/>
      <c r="D40" s="31"/>
      <c r="E40" s="31"/>
      <c r="F40" s="31"/>
      <c r="G40" s="31"/>
      <c r="H40" s="31"/>
      <c r="I40" s="32"/>
      <c r="J40" s="31"/>
      <c r="K40" s="33"/>
      <c r="L40" s="31"/>
      <c r="M40" s="33"/>
      <c r="N40" s="31"/>
      <c r="O40" s="33"/>
      <c r="P40" s="31"/>
      <c r="Q40" s="33"/>
      <c r="R40" s="33"/>
      <c r="S40" s="37" t="str">
        <f>IF(AND(T16&gt;0,B40&gt;0),IF(ROUND(R39,3)&lt;&gt;R39,"!!! Kommazahl nicht vollständig angezeigt. ==&gt; Zum Weiterrechnen Bruch verwenden !!!",""),"")</f>
        <v/>
      </c>
      <c r="T40" s="34"/>
      <c r="U40" s="31"/>
      <c r="V40" s="28"/>
      <c r="W40" s="29"/>
      <c r="X40" s="28"/>
      <c r="Y40" s="29"/>
      <c r="Z40" s="28"/>
      <c r="AA40" s="29"/>
      <c r="AB40" s="29"/>
      <c r="AC40" s="28"/>
      <c r="AD40" s="29"/>
      <c r="AE40" s="29"/>
      <c r="AF40" s="28"/>
      <c r="AG40" s="25"/>
      <c r="AH40" s="25"/>
      <c r="AI40" s="25"/>
      <c r="AJ40" s="25"/>
      <c r="AK40" s="25"/>
      <c r="AL40" s="25"/>
    </row>
    <row r="41" spans="2:38" ht="30" x14ac:dyDescent="0.25">
      <c r="J41" s="1" t="s">
        <v>16</v>
      </c>
      <c r="K41" s="18">
        <v>-1</v>
      </c>
      <c r="L41" s="3" t="s">
        <v>15</v>
      </c>
      <c r="M41" s="18">
        <v>2</v>
      </c>
      <c r="N41" s="3" t="s">
        <v>15</v>
      </c>
      <c r="O41" s="18">
        <v>1</v>
      </c>
      <c r="P41" s="4" t="str">
        <f>IF(V41=0,"} ist falsch!","} ist richtig!")</f>
        <v>} ist richtig!</v>
      </c>
      <c r="S41" s="16" t="str">
        <f>IF(V41=0,":-(",":-)")</f>
        <v>:-)</v>
      </c>
      <c r="T41" s="26"/>
      <c r="U41" s="25"/>
      <c r="V41" s="40">
        <f>IF(AND(ISNUMBER(K41),ISNUMBER(M41),ISNUMBER(O41)),IF(AND(K2*K41+M2*M41+O2*O41=R2,K4*K41+M4*M41+O4*O41=R4,K6*K41+M6*M41+O6*O41=R6),1,0),0)</f>
        <v>1</v>
      </c>
      <c r="W41" s="29"/>
      <c r="X41" s="28"/>
      <c r="Y41" s="29"/>
      <c r="Z41" s="28"/>
      <c r="AA41" s="29"/>
      <c r="AB41" s="29"/>
      <c r="AC41" s="28"/>
      <c r="AD41" s="29"/>
      <c r="AE41" s="29"/>
      <c r="AF41" s="28"/>
      <c r="AG41" s="25"/>
      <c r="AH41" s="25"/>
      <c r="AI41" s="25"/>
      <c r="AJ41" s="25"/>
      <c r="AK41" s="25"/>
      <c r="AL41" s="25"/>
    </row>
    <row r="42" spans="2:38" ht="3.75" customHeight="1" x14ac:dyDescent="0.25">
      <c r="U42" s="21"/>
      <c r="V42" s="22"/>
      <c r="W42" s="23"/>
      <c r="X42" s="22"/>
      <c r="Y42" s="23"/>
      <c r="Z42" s="22"/>
      <c r="AA42" s="23"/>
      <c r="AB42" s="23"/>
      <c r="AC42" s="22"/>
      <c r="AD42" s="23"/>
    </row>
  </sheetData>
  <sheetProtection password="CDEF" sheet="1" selectLockedCells="1"/>
  <mergeCells count="3">
    <mergeCell ref="B2:G7"/>
    <mergeCell ref="T2:V3"/>
    <mergeCell ref="T4:V9"/>
  </mergeCells>
  <phoneticPr fontId="0" type="noConversion"/>
  <conditionalFormatting sqref="U23">
    <cfRule type="cellIs" dxfId="179" priority="68" stopIfTrue="1" operator="notEqual">
      <formula>AF23</formula>
    </cfRule>
    <cfRule type="cellIs" dxfId="178" priority="69" stopIfTrue="1" operator="equal">
      <formula>0</formula>
    </cfRule>
  </conditionalFormatting>
  <conditionalFormatting sqref="R25">
    <cfRule type="cellIs" dxfId="177" priority="66" stopIfTrue="1" operator="notEqual">
      <formula>AC25</formula>
    </cfRule>
  </conditionalFormatting>
  <conditionalFormatting sqref="K18 K16 M16 O16 K9 M9 O9 M18 O18">
    <cfRule type="cellIs" dxfId="176" priority="65" stopIfTrue="1" operator="equal">
      <formula>0</formula>
    </cfRule>
  </conditionalFormatting>
  <conditionalFormatting sqref="K27">
    <cfRule type="cellIs" dxfId="175" priority="61" stopIfTrue="1" operator="notEqual">
      <formula>V27</formula>
    </cfRule>
    <cfRule type="cellIs" dxfId="174" priority="62" stopIfTrue="1" operator="equal">
      <formula>0</formula>
    </cfRule>
  </conditionalFormatting>
  <conditionalFormatting sqref="M27">
    <cfRule type="cellIs" dxfId="173" priority="59" stopIfTrue="1" operator="notEqual">
      <formula>X27</formula>
    </cfRule>
    <cfRule type="cellIs" dxfId="172" priority="60" stopIfTrue="1" operator="equal">
      <formula>0</formula>
    </cfRule>
  </conditionalFormatting>
  <conditionalFormatting sqref="U27">
    <cfRule type="cellIs" dxfId="171" priority="51" stopIfTrue="1" operator="notEqual">
      <formula>AF27</formula>
    </cfRule>
    <cfRule type="cellIs" dxfId="170" priority="52" stopIfTrue="1" operator="equal">
      <formula>0</formula>
    </cfRule>
  </conditionalFormatting>
  <conditionalFormatting sqref="R29">
    <cfRule type="cellIs" dxfId="169" priority="50" stopIfTrue="1" operator="notEqual">
      <formula>AC29</formula>
    </cfRule>
  </conditionalFormatting>
  <conditionalFormatting sqref="U29">
    <cfRule type="cellIs" dxfId="168" priority="48" stopIfTrue="1" operator="notEqual">
      <formula>AF29</formula>
    </cfRule>
    <cfRule type="cellIs" dxfId="167" priority="49" stopIfTrue="1" operator="equal">
      <formula>0</formula>
    </cfRule>
  </conditionalFormatting>
  <conditionalFormatting sqref="R31">
    <cfRule type="cellIs" dxfId="166" priority="47" stopIfTrue="1" operator="notEqual">
      <formula>AC31</formula>
    </cfRule>
  </conditionalFormatting>
  <conditionalFormatting sqref="K33">
    <cfRule type="cellIs" dxfId="165" priority="45" stopIfTrue="1" operator="notEqual">
      <formula>V33</formula>
    </cfRule>
    <cfRule type="cellIs" dxfId="164" priority="46" stopIfTrue="1" operator="equal">
      <formula>0</formula>
    </cfRule>
  </conditionalFormatting>
  <conditionalFormatting sqref="M33">
    <cfRule type="cellIs" dxfId="163" priority="43" stopIfTrue="1" operator="notEqual">
      <formula>X33</formula>
    </cfRule>
    <cfRule type="cellIs" dxfId="162" priority="44" stopIfTrue="1" operator="equal">
      <formula>0</formula>
    </cfRule>
  </conditionalFormatting>
  <conditionalFormatting sqref="O33">
    <cfRule type="cellIs" dxfId="161" priority="41" stopIfTrue="1" operator="notEqual">
      <formula>Z33</formula>
    </cfRule>
    <cfRule type="cellIs" dxfId="160" priority="42" stopIfTrue="1" operator="equal">
      <formula>0</formula>
    </cfRule>
  </conditionalFormatting>
  <conditionalFormatting sqref="M35">
    <cfRule type="cellIs" dxfId="159" priority="39" stopIfTrue="1" operator="notEqual">
      <formula>X35</formula>
    </cfRule>
    <cfRule type="cellIs" dxfId="158" priority="40" stopIfTrue="1" operator="equal">
      <formula>0</formula>
    </cfRule>
  </conditionalFormatting>
  <conditionalFormatting sqref="U35">
    <cfRule type="cellIs" dxfId="157" priority="37" stopIfTrue="1" operator="notEqual">
      <formula>AF35</formula>
    </cfRule>
    <cfRule type="cellIs" dxfId="156" priority="38" stopIfTrue="1" operator="equal">
      <formula>0</formula>
    </cfRule>
  </conditionalFormatting>
  <conditionalFormatting sqref="R37">
    <cfRule type="cellIs" dxfId="155" priority="36" stopIfTrue="1" operator="notEqual">
      <formula>AC37</formula>
    </cfRule>
  </conditionalFormatting>
  <conditionalFormatting sqref="U37">
    <cfRule type="cellIs" dxfId="154" priority="34" stopIfTrue="1" operator="notEqual">
      <formula>AF37</formula>
    </cfRule>
    <cfRule type="cellIs" dxfId="153" priority="35" stopIfTrue="1" operator="equal">
      <formula>0</formula>
    </cfRule>
  </conditionalFormatting>
  <conditionalFormatting sqref="R39">
    <cfRule type="cellIs" dxfId="152" priority="33" stopIfTrue="1" operator="notEqual">
      <formula>AC39</formula>
    </cfRule>
  </conditionalFormatting>
  <conditionalFormatting sqref="O27">
    <cfRule type="cellIs" dxfId="151" priority="31" stopIfTrue="1" operator="notEqual">
      <formula>Z27</formula>
    </cfRule>
    <cfRule type="cellIs" dxfId="150" priority="32" stopIfTrue="1" operator="equal">
      <formula>0</formula>
    </cfRule>
  </conditionalFormatting>
  <conditionalFormatting sqref="S41">
    <cfRule type="expression" dxfId="149" priority="30" stopIfTrue="1">
      <formula>$V$41=0</formula>
    </cfRule>
  </conditionalFormatting>
  <conditionalFormatting sqref="R11 R13 R20">
    <cfRule type="cellIs" dxfId="148" priority="160" stopIfTrue="1" operator="notEqual">
      <formula>AC11</formula>
    </cfRule>
  </conditionalFormatting>
  <conditionalFormatting sqref="R9">
    <cfRule type="cellIs" dxfId="147" priority="3" stopIfTrue="1" operator="equal">
      <formula>0</formula>
    </cfRule>
  </conditionalFormatting>
  <conditionalFormatting sqref="K11 M11 O11 M20 K13 M13 O13 O20 K20">
    <cfRule type="cellIs" dxfId="146" priority="88" stopIfTrue="1" operator="equal">
      <formula>0</formula>
    </cfRule>
    <cfRule type="cellIs" dxfId="145" priority="99" stopIfTrue="1" operator="notEqual">
      <formula>V11</formula>
    </cfRule>
  </conditionalFormatting>
  <conditionalFormatting sqref="R18">
    <cfRule type="cellIs" dxfId="144" priority="2" stopIfTrue="1" operator="equal">
      <formula>0</formula>
    </cfRule>
  </conditionalFormatting>
  <pageMargins left="0.7" right="0.7" top="0.34" bottom="0.24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tmp!$A$1:$A$3</xm:f>
          </x14:formula1>
          <xm:sqref>C9 E11 I11 E13 I13</xm:sqref>
        </x14:dataValidation>
        <x14:dataValidation type="list" allowBlank="1" showInputMessage="1" showErrorMessage="1">
          <x14:formula1>
            <xm:f>tmp!$B$1:$B$2</xm:f>
          </x14:formula1>
          <xm:sqref>C18 E20 I20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42"/>
  <sheetViews>
    <sheetView showGridLines="0" workbookViewId="0">
      <selection activeCell="K2" sqref="K2"/>
    </sheetView>
  </sheetViews>
  <sheetFormatPr baseColWidth="10" defaultRowHeight="18.75" x14ac:dyDescent="0.25"/>
  <cols>
    <col min="1" max="1" width="0.7109375" style="2" customWidth="1"/>
    <col min="2" max="2" width="6.42578125" style="1" bestFit="1" customWidth="1"/>
    <col min="3" max="3" width="5.5703125" style="2" customWidth="1"/>
    <col min="4" max="4" width="2.140625" style="2" customWidth="1"/>
    <col min="5" max="5" width="5.5703125" style="2" customWidth="1"/>
    <col min="6" max="6" width="2.5703125" style="2" bestFit="1" customWidth="1"/>
    <col min="7" max="7" width="5.5703125" style="2" customWidth="1"/>
    <col min="8" max="8" width="2.28515625" style="2" customWidth="1"/>
    <col min="9" max="9" width="5.5703125" style="1" customWidth="1"/>
    <col min="10" max="10" width="2.42578125" style="2" customWidth="1"/>
    <col min="11" max="11" width="9" style="3" customWidth="1"/>
    <col min="12" max="12" width="7.42578125" style="2" customWidth="1"/>
    <col min="13" max="13" width="9" style="3" customWidth="1"/>
    <col min="14" max="14" width="7.42578125" style="2" customWidth="1"/>
    <col min="15" max="15" width="9" style="3" customWidth="1"/>
    <col min="16" max="16" width="4.42578125" style="2" customWidth="1"/>
    <col min="17" max="17" width="4.28515625" style="3" customWidth="1"/>
    <col min="18" max="18" width="9" style="3" customWidth="1"/>
    <col min="19" max="19" width="6" style="2" customWidth="1"/>
    <col min="20" max="20" width="4.42578125" style="4" customWidth="1"/>
    <col min="21" max="21" width="9" style="2" customWidth="1"/>
    <col min="22" max="22" width="11.42578125" style="5"/>
    <col min="23" max="23" width="0.7109375" style="6" customWidth="1"/>
    <col min="24" max="24" width="11.42578125" style="5"/>
    <col min="25" max="25" width="3.28515625" style="6" customWidth="1"/>
    <col min="26" max="26" width="11.42578125" style="5"/>
    <col min="27" max="28" width="3.28515625" style="6" customWidth="1"/>
    <col min="29" max="29" width="11.42578125" style="5"/>
    <col min="30" max="31" width="3.28515625" style="6" customWidth="1"/>
    <col min="32" max="32" width="11.42578125" style="5"/>
    <col min="33" max="35" width="11.42578125" style="2"/>
    <col min="36" max="37" width="7.140625" style="2" customWidth="1"/>
    <col min="38" max="38" width="17.140625" style="2" bestFit="1" customWidth="1"/>
    <col min="39" max="16384" width="11.42578125" style="2"/>
  </cols>
  <sheetData>
    <row r="1" spans="2:38" ht="3.75" customHeight="1" x14ac:dyDescent="0.25"/>
    <row r="2" spans="2:38" ht="18.75" customHeight="1" x14ac:dyDescent="0.25">
      <c r="B2" s="41" t="s">
        <v>17</v>
      </c>
      <c r="C2" s="42"/>
      <c r="D2" s="42"/>
      <c r="E2" s="42"/>
      <c r="F2" s="42"/>
      <c r="G2" s="43"/>
      <c r="I2" s="1" t="s">
        <v>0</v>
      </c>
      <c r="K2" s="19">
        <v>4</v>
      </c>
      <c r="L2" s="2" t="s">
        <v>20</v>
      </c>
      <c r="M2" s="19">
        <v>2</v>
      </c>
      <c r="N2" s="2" t="s">
        <v>21</v>
      </c>
      <c r="O2" s="19">
        <v>-5</v>
      </c>
      <c r="P2" s="2" t="s">
        <v>14</v>
      </c>
      <c r="Q2" s="3" t="s">
        <v>3</v>
      </c>
      <c r="R2" s="19">
        <v>-3</v>
      </c>
      <c r="T2" s="50" t="s">
        <v>18</v>
      </c>
      <c r="U2" s="51"/>
      <c r="V2" s="52"/>
      <c r="Y2" s="15"/>
      <c r="Z2" s="11"/>
    </row>
    <row r="3" spans="2:38" ht="3.75" customHeight="1" x14ac:dyDescent="0.25">
      <c r="B3" s="44"/>
      <c r="C3" s="45"/>
      <c r="D3" s="45"/>
      <c r="E3" s="45"/>
      <c r="F3" s="45"/>
      <c r="G3" s="46"/>
      <c r="K3" s="7"/>
      <c r="M3" s="7"/>
      <c r="O3" s="7"/>
      <c r="R3" s="7"/>
      <c r="T3" s="53"/>
      <c r="U3" s="54"/>
      <c r="V3" s="55"/>
      <c r="Y3" s="15"/>
      <c r="Z3" s="11"/>
    </row>
    <row r="4" spans="2:38" x14ac:dyDescent="0.25">
      <c r="B4" s="44"/>
      <c r="C4" s="45"/>
      <c r="D4" s="45"/>
      <c r="E4" s="45"/>
      <c r="F4" s="45"/>
      <c r="G4" s="46"/>
      <c r="I4" s="1" t="s">
        <v>1</v>
      </c>
      <c r="K4" s="19">
        <v>3</v>
      </c>
      <c r="L4" s="2" t="s">
        <v>22</v>
      </c>
      <c r="M4" s="19">
        <v>-1</v>
      </c>
      <c r="N4" s="2" t="str">
        <f>IF(O4&gt;0,"• b   +","• b")</f>
        <v>• b   +</v>
      </c>
      <c r="O4" s="19">
        <v>8</v>
      </c>
      <c r="P4" s="2" t="s">
        <v>14</v>
      </c>
      <c r="Q4" s="3" t="s">
        <v>3</v>
      </c>
      <c r="R4" s="19">
        <v>17</v>
      </c>
      <c r="T4" s="56" t="s">
        <v>19</v>
      </c>
      <c r="U4" s="57"/>
      <c r="V4" s="58"/>
      <c r="Y4" s="15"/>
      <c r="Z4" s="11"/>
    </row>
    <row r="5" spans="2:38" ht="3.75" customHeight="1" x14ac:dyDescent="0.25">
      <c r="B5" s="44"/>
      <c r="C5" s="45"/>
      <c r="D5" s="45"/>
      <c r="E5" s="45"/>
      <c r="F5" s="45"/>
      <c r="G5" s="46"/>
      <c r="K5" s="7"/>
      <c r="M5" s="7"/>
      <c r="O5" s="7"/>
      <c r="R5" s="7"/>
      <c r="T5" s="59"/>
      <c r="U5" s="57"/>
      <c r="V5" s="58"/>
      <c r="Y5" s="15"/>
      <c r="Z5" s="11"/>
    </row>
    <row r="6" spans="2:38" x14ac:dyDescent="0.25">
      <c r="B6" s="44"/>
      <c r="C6" s="45"/>
      <c r="D6" s="45"/>
      <c r="E6" s="45"/>
      <c r="F6" s="45"/>
      <c r="G6" s="46"/>
      <c r="I6" s="1" t="s">
        <v>2</v>
      </c>
      <c r="K6" s="19">
        <v>-1</v>
      </c>
      <c r="L6" s="2" t="s">
        <v>20</v>
      </c>
      <c r="M6" s="19">
        <v>2</v>
      </c>
      <c r="N6" s="2" t="str">
        <f>IF(O6&gt;0,"• b   +","• b")</f>
        <v>• b   +</v>
      </c>
      <c r="O6" s="19">
        <v>3</v>
      </c>
      <c r="P6" s="2" t="s">
        <v>14</v>
      </c>
      <c r="Q6" s="3" t="s">
        <v>3</v>
      </c>
      <c r="R6" s="19">
        <v>-5</v>
      </c>
      <c r="T6" s="59"/>
      <c r="U6" s="57"/>
      <c r="V6" s="58"/>
      <c r="Y6" s="15"/>
      <c r="Z6" s="11"/>
    </row>
    <row r="7" spans="2:38" ht="7.5" customHeight="1" thickBot="1" x14ac:dyDescent="0.3">
      <c r="B7" s="47"/>
      <c r="C7" s="48"/>
      <c r="D7" s="48"/>
      <c r="E7" s="48"/>
      <c r="F7" s="48"/>
      <c r="G7" s="49"/>
      <c r="I7" s="8"/>
      <c r="J7" s="9"/>
      <c r="K7" s="10"/>
      <c r="L7" s="9"/>
      <c r="M7" s="10"/>
      <c r="N7" s="9"/>
      <c r="O7" s="10"/>
      <c r="P7" s="9"/>
      <c r="Q7" s="10"/>
      <c r="R7" s="10"/>
      <c r="T7" s="59"/>
      <c r="U7" s="57"/>
      <c r="V7" s="58"/>
    </row>
    <row r="8" spans="2:38" ht="7.5" customHeight="1" x14ac:dyDescent="0.25">
      <c r="T8" s="59"/>
      <c r="U8" s="57"/>
      <c r="V8" s="58"/>
    </row>
    <row r="9" spans="2:38" ht="31.5" customHeight="1" x14ac:dyDescent="0.25">
      <c r="B9" s="1" t="s">
        <v>4</v>
      </c>
      <c r="C9" s="20" t="s">
        <v>2</v>
      </c>
      <c r="K9" s="3">
        <f>IF($C9="I",K$2,IF($C9="II",K$4,K$6))</f>
        <v>-1</v>
      </c>
      <c r="L9" s="2" t="str">
        <f>IF(K9&lt;&gt;0,IF(M9&lt;&gt;0,IF(M9&gt;0,"• a   +","• a"),"• a"),"")</f>
        <v>• a   +</v>
      </c>
      <c r="M9" s="3">
        <f>IF($C9="I",M$2,IF($C9="II",M$4,M$6))</f>
        <v>2</v>
      </c>
      <c r="N9" s="2" t="str">
        <f>IF(M9&lt;&gt;0,IF(O9&lt;&gt;0,IF(O9&gt;0,"• b   +","• b"),"• b"),IF(AND(K9&lt;&gt;0,O9&gt;0),"     +",""))</f>
        <v>• b   +</v>
      </c>
      <c r="O9" s="3">
        <f>IF($C9="I",O$2,IF($C9="II",O$4,O$6))</f>
        <v>3</v>
      </c>
      <c r="P9" s="2" t="str">
        <f>IF(O9&lt;&gt;0,"• c","")</f>
        <v>• c</v>
      </c>
      <c r="Q9" s="3" t="s">
        <v>3</v>
      </c>
      <c r="R9" s="3">
        <f>IF($C9="I",R$2,IF($C9="II",R$4,R$6))</f>
        <v>-5</v>
      </c>
      <c r="T9" s="60"/>
      <c r="U9" s="61"/>
      <c r="V9" s="62"/>
    </row>
    <row r="10" spans="2:38" ht="3.75" customHeight="1" x14ac:dyDescent="0.25"/>
    <row r="11" spans="2:38" ht="31.5" customHeight="1" x14ac:dyDescent="0.25">
      <c r="B11" s="1" t="s">
        <v>6</v>
      </c>
      <c r="C11" s="18">
        <v>1</v>
      </c>
      <c r="D11" s="2" t="s">
        <v>5</v>
      </c>
      <c r="E11" s="20" t="s">
        <v>0</v>
      </c>
      <c r="F11" s="3" t="str">
        <f>IF(G11&lt;0,"","+")</f>
        <v>+</v>
      </c>
      <c r="G11" s="18">
        <v>2</v>
      </c>
      <c r="H11" s="2" t="s">
        <v>5</v>
      </c>
      <c r="I11" s="20" t="s">
        <v>1</v>
      </c>
      <c r="K11" s="17">
        <v>10</v>
      </c>
      <c r="L11" s="2" t="str">
        <f>IF(K11&lt;&gt;0,IF(M11&lt;&gt;0,IF(M11&gt;0,"• a   +","• a"),"• a"),"")</f>
        <v>• a</v>
      </c>
      <c r="M11" s="17">
        <v>0</v>
      </c>
      <c r="N11" s="2" t="str">
        <f>IF(M11&lt;&gt;0,IF(O11&lt;&gt;0,IF(O11&gt;0,"• b   +","• b"),"• b"),IF(AND(K11&lt;&gt;0,O11&gt;0),"     +",""))</f>
        <v xml:space="preserve">     +</v>
      </c>
      <c r="O11" s="17">
        <v>11</v>
      </c>
      <c r="P11" s="2" t="str">
        <f>IF(O11&lt;&gt;0,"• c","")</f>
        <v>• c</v>
      </c>
      <c r="Q11" s="3" t="s">
        <v>3</v>
      </c>
      <c r="R11" s="17">
        <v>31</v>
      </c>
      <c r="S11" s="25"/>
      <c r="T11" s="26"/>
      <c r="U11" s="27"/>
      <c r="V11" s="28">
        <f>$C11*IF($E11="I",K$2,IF($E11="II",K$4,K$6))+$G11*IF($I11="I",K$2,IF($I11="II",K$4,K$6))</f>
        <v>10</v>
      </c>
      <c r="W11" s="29"/>
      <c r="X11" s="28">
        <f>$C11*IF($E11="I",M$2,IF($E11="II",M$4,M$6))+$G11*IF($I11="I",M$2,IF($I11="II",M$4,M$6))</f>
        <v>0</v>
      </c>
      <c r="Y11" s="29"/>
      <c r="Z11" s="28">
        <f>$C11*IF($E11="I",O$2,IF($E11="II",O$4,O$6))+$G11*IF($I11="I",O$2,IF($I11="II",O$4,O$6))</f>
        <v>11</v>
      </c>
      <c r="AA11" s="29"/>
      <c r="AB11" s="29"/>
      <c r="AC11" s="28">
        <f>$C11*IF($E11="I",R$2,IF($E11="II",R$4,R$6))+$G11*IF($I11="I",R$2,IF($I11="II",R$4,R$6))</f>
        <v>31</v>
      </c>
      <c r="AD11" s="29"/>
      <c r="AE11" s="29"/>
      <c r="AF11" s="28"/>
      <c r="AG11" s="25"/>
      <c r="AH11" s="25"/>
      <c r="AI11" s="25"/>
      <c r="AJ11" s="25"/>
      <c r="AK11" s="25"/>
      <c r="AL11" s="25"/>
    </row>
    <row r="12" spans="2:38" ht="3.75" customHeight="1" x14ac:dyDescent="0.25">
      <c r="P12" s="2" t="str">
        <f>IF(O12&lt;&gt;0,"• c","")</f>
        <v/>
      </c>
      <c r="S12" s="25"/>
      <c r="T12" s="26"/>
      <c r="U12" s="25"/>
      <c r="V12" s="28"/>
      <c r="W12" s="29"/>
      <c r="X12" s="28"/>
      <c r="Y12" s="29"/>
      <c r="Z12" s="28"/>
      <c r="AA12" s="29"/>
      <c r="AB12" s="29"/>
      <c r="AC12" s="28"/>
      <c r="AD12" s="29"/>
      <c r="AE12" s="29"/>
      <c r="AF12" s="28"/>
      <c r="AG12" s="25"/>
      <c r="AH12" s="25"/>
      <c r="AI12" s="25"/>
      <c r="AJ12" s="25"/>
      <c r="AK12" s="25"/>
      <c r="AL12" s="25"/>
    </row>
    <row r="13" spans="2:38" ht="31.5" customHeight="1" x14ac:dyDescent="0.25">
      <c r="B13" s="1" t="s">
        <v>11</v>
      </c>
      <c r="C13" s="18">
        <v>2</v>
      </c>
      <c r="D13" s="2" t="s">
        <v>5</v>
      </c>
      <c r="E13" s="20" t="s">
        <v>1</v>
      </c>
      <c r="F13" s="3" t="str">
        <f>IF(G13&lt;0,"","+")</f>
        <v>+</v>
      </c>
      <c r="G13" s="18">
        <v>1</v>
      </c>
      <c r="H13" s="2" t="s">
        <v>5</v>
      </c>
      <c r="I13" s="20" t="s">
        <v>2</v>
      </c>
      <c r="K13" s="17">
        <v>5</v>
      </c>
      <c r="L13" s="2" t="str">
        <f>IF(K13&lt;&gt;0,IF(M13&lt;&gt;0,IF(M13&gt;0,"• a   +","• a"),"• a"),"")</f>
        <v>• a</v>
      </c>
      <c r="M13" s="17">
        <v>0</v>
      </c>
      <c r="N13" s="2" t="str">
        <f>IF(M13&lt;&gt;0,IF(O13&lt;&gt;0,IF(O13&gt;0,"• b   +","• b"),"• b"),IF(AND(K13&lt;&gt;0,O13&gt;0),"     +",""))</f>
        <v xml:space="preserve">     +</v>
      </c>
      <c r="O13" s="17">
        <v>19</v>
      </c>
      <c r="P13" s="2" t="str">
        <f>IF(O13&lt;&gt;0,"• c","")</f>
        <v>• c</v>
      </c>
      <c r="Q13" s="3" t="s">
        <v>3</v>
      </c>
      <c r="R13" s="17">
        <v>29</v>
      </c>
      <c r="S13" s="25"/>
      <c r="T13" s="26"/>
      <c r="U13" s="25"/>
      <c r="V13" s="28">
        <f>$C13*IF($E13="I",K$2,IF($E13="II",K$4,K$6))+$G13*IF($I13="I",K$2,IF($I13="II",K$4,K$6))</f>
        <v>5</v>
      </c>
      <c r="W13" s="29"/>
      <c r="X13" s="28">
        <f>$C13*IF($E13="I",M$2,IF($E13="II",M$4,M$6))+$G13*IF($I13="I",M$2,IF($I13="II",M$4,M$6))</f>
        <v>0</v>
      </c>
      <c r="Y13" s="29"/>
      <c r="Z13" s="28">
        <f>$C13*IF($E13="I",O$2,IF($E13="II",O$4,O$6))+$G13*IF($I13="I",O$2,IF($I13="II",O$4,O$6))</f>
        <v>19</v>
      </c>
      <c r="AA13" s="29"/>
      <c r="AB13" s="29"/>
      <c r="AC13" s="28">
        <f>$C13*IF($E13="I",R$2,IF($E13="II",R$4,R$6))+$G13*IF($I13="I",R$2,IF($I13="II",R$4,R$6))</f>
        <v>29</v>
      </c>
      <c r="AD13" s="29"/>
      <c r="AE13" s="29"/>
      <c r="AF13" s="28"/>
      <c r="AG13" s="25"/>
      <c r="AH13" s="25"/>
      <c r="AI13" s="25"/>
      <c r="AJ13" s="25"/>
      <c r="AK13" s="25"/>
      <c r="AL13" s="25"/>
    </row>
    <row r="14" spans="2:38" ht="7.5" customHeight="1" thickBot="1" x14ac:dyDescent="0.3">
      <c r="I14" s="8"/>
      <c r="J14" s="9"/>
      <c r="K14" s="10"/>
      <c r="L14" s="9"/>
      <c r="M14" s="10"/>
      <c r="N14" s="9"/>
      <c r="O14" s="10"/>
      <c r="P14" s="9"/>
      <c r="Q14" s="10"/>
      <c r="R14" s="10"/>
      <c r="S14" s="25"/>
      <c r="T14" s="26"/>
      <c r="U14" s="25"/>
      <c r="V14" s="28"/>
      <c r="W14" s="29"/>
      <c r="X14" s="28"/>
      <c r="Y14" s="29"/>
      <c r="Z14" s="28"/>
      <c r="AA14" s="29"/>
      <c r="AB14" s="29"/>
      <c r="AC14" s="28"/>
      <c r="AD14" s="29"/>
      <c r="AE14" s="29"/>
      <c r="AF14" s="28"/>
      <c r="AG14" s="25"/>
      <c r="AH14" s="25"/>
      <c r="AI14" s="25"/>
      <c r="AJ14" s="25"/>
      <c r="AK14" s="25"/>
      <c r="AL14" s="25"/>
    </row>
    <row r="15" spans="2:38" ht="7.5" customHeight="1" x14ac:dyDescent="0.25">
      <c r="S15" s="25"/>
      <c r="T15" s="26"/>
      <c r="U15" s="25"/>
      <c r="V15" s="28"/>
      <c r="W15" s="29"/>
      <c r="X15" s="28"/>
      <c r="Y15" s="29"/>
      <c r="Z15" s="28"/>
      <c r="AA15" s="29"/>
      <c r="AB15" s="29"/>
      <c r="AC15" s="28"/>
      <c r="AD15" s="29"/>
      <c r="AE15" s="29"/>
      <c r="AF15" s="28"/>
      <c r="AG15" s="25"/>
      <c r="AH15" s="25"/>
      <c r="AI15" s="25"/>
      <c r="AJ15" s="25"/>
      <c r="AK15" s="25"/>
      <c r="AL15" s="25"/>
    </row>
    <row r="16" spans="2:38" ht="26.25" customHeight="1" x14ac:dyDescent="0.25">
      <c r="B16" s="1" t="s">
        <v>9</v>
      </c>
      <c r="C16" s="2" t="s">
        <v>7</v>
      </c>
      <c r="K16" s="3">
        <f>K9</f>
        <v>-1</v>
      </c>
      <c r="L16" s="2" t="str">
        <f>IF(K16&lt;&gt;0,IF(M16&lt;&gt;0,IF(M16&gt;0,"• a   +","• a"),"• a"),"")</f>
        <v>• a   +</v>
      </c>
      <c r="M16" s="3">
        <f>M9</f>
        <v>2</v>
      </c>
      <c r="N16" s="2" t="str">
        <f>IF(M16&lt;&gt;0,IF(O16&lt;&gt;0,IF(O16&gt;0,"• b   +","• b"),"• b"),IF(AND(K16&lt;&gt;0,O16&gt;0),"     +",""))</f>
        <v>• b   +</v>
      </c>
      <c r="O16" s="3">
        <f>O9</f>
        <v>3</v>
      </c>
      <c r="P16" s="2" t="str">
        <f>IF(O16&lt;&gt;0,"• c","")</f>
        <v>• c</v>
      </c>
      <c r="Q16" s="3" t="s">
        <v>3</v>
      </c>
      <c r="R16" s="3">
        <f>R9</f>
        <v>-5</v>
      </c>
      <c r="S16" s="25"/>
      <c r="T16" s="30">
        <f>IF(OR(AND(T18=2,T20=3),AND(T18=3,T20=2)),1,IF(OR(AND(T18=1,T20=3),AND(T18=3,T20=1)),2,IF(OR(AND(T18=2,T20=1),AND(T18=1,T20=2)),3,0)))</f>
        <v>2</v>
      </c>
      <c r="U16" s="25"/>
      <c r="V16" s="28"/>
      <c r="W16" s="29"/>
      <c r="X16" s="28"/>
      <c r="Y16" s="29"/>
      <c r="Z16" s="28"/>
      <c r="AA16" s="29"/>
      <c r="AB16" s="29"/>
      <c r="AC16" s="28"/>
      <c r="AD16" s="29"/>
      <c r="AE16" s="29"/>
      <c r="AF16" s="28"/>
      <c r="AG16" s="25"/>
      <c r="AH16" s="25"/>
      <c r="AI16" s="25"/>
      <c r="AJ16" s="25"/>
      <c r="AK16" s="25"/>
      <c r="AL16" s="25"/>
    </row>
    <row r="17" spans="2:38" ht="3.75" customHeight="1" x14ac:dyDescent="0.25">
      <c r="S17" s="25"/>
      <c r="T17" s="30"/>
      <c r="U17" s="25"/>
      <c r="V17" s="28"/>
      <c r="W17" s="29"/>
      <c r="X17" s="28"/>
      <c r="Y17" s="29"/>
      <c r="Z17" s="28"/>
      <c r="AA17" s="29"/>
      <c r="AB17" s="29"/>
      <c r="AC17" s="28"/>
      <c r="AD17" s="29"/>
      <c r="AE17" s="29"/>
      <c r="AF17" s="28"/>
      <c r="AG17" s="25"/>
      <c r="AH17" s="25"/>
      <c r="AI17" s="25"/>
      <c r="AJ17" s="25"/>
      <c r="AK17" s="25"/>
      <c r="AL17" s="25"/>
    </row>
    <row r="18" spans="2:38" ht="26.25" customHeight="1" x14ac:dyDescent="0.25">
      <c r="B18" s="1" t="s">
        <v>13</v>
      </c>
      <c r="C18" s="24" t="s">
        <v>8</v>
      </c>
      <c r="K18" s="3">
        <f>IF($C18="II'",K$11,K$13)</f>
        <v>10</v>
      </c>
      <c r="L18" s="2" t="str">
        <f>IF(K18&lt;&gt;0,IF(M18&lt;&gt;0,IF(M18&gt;0,"• a   +","• a"),"• a"),"")</f>
        <v>• a</v>
      </c>
      <c r="M18" s="3">
        <f>IF($C18="II'",M$11,M$13)</f>
        <v>0</v>
      </c>
      <c r="N18" s="2" t="str">
        <f>IF(M18&lt;&gt;0,IF(O18&lt;&gt;0,IF(O18&gt;0,"• b   +","• b"),"• b"),IF(AND(K18&lt;&gt;0,O18&gt;0),"     +",""))</f>
        <v xml:space="preserve">     +</v>
      </c>
      <c r="O18" s="3">
        <f>IF($C18="II'",O$11,O$13)</f>
        <v>11</v>
      </c>
      <c r="P18" s="2" t="str">
        <f>IF(O18&lt;&gt;0,"• c","")</f>
        <v>• c</v>
      </c>
      <c r="Q18" s="3" t="s">
        <v>3</v>
      </c>
      <c r="R18" s="3">
        <f>IF($C18="II'",R$11,R$13)</f>
        <v>31</v>
      </c>
      <c r="S18" s="25"/>
      <c r="T18" s="30">
        <f>IF(OR(K18=0,M18=0,O18=0),IF(T20=1,IF(M18=0,3,IF(O18=0,2,0)),IF(T20=2,IF(K18=0,3,IF(O18=0,1,0)),IF(T20=3,IF(K18=0,2,IF(M18=0,1,0)),0))),0)</f>
        <v>1</v>
      </c>
      <c r="U18" s="25"/>
      <c r="V18" s="28"/>
      <c r="W18" s="29"/>
      <c r="X18" s="28"/>
      <c r="Y18" s="29"/>
      <c r="Z18" s="28"/>
      <c r="AA18" s="29"/>
      <c r="AB18" s="29"/>
      <c r="AC18" s="28"/>
      <c r="AD18" s="29"/>
      <c r="AE18" s="29"/>
      <c r="AF18" s="28"/>
      <c r="AG18" s="25"/>
      <c r="AH18" s="25"/>
      <c r="AI18" s="25"/>
      <c r="AJ18" s="25"/>
      <c r="AK18" s="25"/>
      <c r="AL18" s="25"/>
    </row>
    <row r="19" spans="2:38" ht="3.75" customHeight="1" x14ac:dyDescent="0.25">
      <c r="S19" s="25"/>
      <c r="T19" s="30"/>
      <c r="U19" s="25"/>
      <c r="V19" s="28"/>
      <c r="W19" s="29"/>
      <c r="X19" s="28"/>
      <c r="Y19" s="29"/>
      <c r="Z19" s="28"/>
      <c r="AA19" s="29"/>
      <c r="AB19" s="29"/>
      <c r="AC19" s="28"/>
      <c r="AD19" s="29"/>
      <c r="AE19" s="29"/>
      <c r="AF19" s="28"/>
      <c r="AG19" s="25"/>
      <c r="AH19" s="25"/>
      <c r="AI19" s="25"/>
      <c r="AJ19" s="25"/>
      <c r="AK19" s="25"/>
      <c r="AL19" s="25"/>
    </row>
    <row r="20" spans="2:38" ht="26.25" customHeight="1" x14ac:dyDescent="0.25">
      <c r="B20" s="1" t="s">
        <v>12</v>
      </c>
      <c r="C20" s="18">
        <v>1</v>
      </c>
      <c r="D20" s="2" t="s">
        <v>5</v>
      </c>
      <c r="E20" s="24" t="s">
        <v>8</v>
      </c>
      <c r="F20" s="3" t="str">
        <f>IF(G20&lt;0,"","+")</f>
        <v/>
      </c>
      <c r="G20" s="18">
        <v>-2</v>
      </c>
      <c r="H20" s="2" t="s">
        <v>5</v>
      </c>
      <c r="I20" s="24" t="s">
        <v>10</v>
      </c>
      <c r="K20" s="17">
        <v>0</v>
      </c>
      <c r="L20" s="2" t="str">
        <f>IF(K20&lt;&gt;0,IF(M20&lt;&gt;0,IF(M20&gt;0,"• a   +","• a"),"• a"),"")</f>
        <v/>
      </c>
      <c r="M20" s="17"/>
      <c r="N20" s="2" t="str">
        <f>IF(M20&lt;&gt;0,IF(O20&lt;&gt;0,IF(O20&gt;0,"• b   +","• b"),"• b"),IF(AND(K20&lt;&gt;0,O20&gt;0),"     +",""))</f>
        <v/>
      </c>
      <c r="O20" s="17">
        <v>-27</v>
      </c>
      <c r="P20" s="2" t="str">
        <f>IF(O20&lt;&gt;0,"• c","")</f>
        <v>• c</v>
      </c>
      <c r="Q20" s="3" t="s">
        <v>3</v>
      </c>
      <c r="R20" s="17">
        <v>-27</v>
      </c>
      <c r="S20" s="25"/>
      <c r="T20" s="30">
        <f>IF(AND(M20=0,O20=0),1,IF(AND(K20=0,O20=0),2,IF(AND(K20=0,M20=0),3,0)))</f>
        <v>3</v>
      </c>
      <c r="U20" s="25"/>
      <c r="V20" s="28">
        <f>$C20*IF($E20="II'",K$11,K$13)+$G20*IF($I20="II'",K$11,K$13)</f>
        <v>0</v>
      </c>
      <c r="W20" s="29"/>
      <c r="X20" s="28">
        <f>$C20*IF($E20="II'",M$11,M$13)+$G20*IF($I20="II'",M$11,M$13)</f>
        <v>0</v>
      </c>
      <c r="Y20" s="29"/>
      <c r="Z20" s="28">
        <f>$C20*IF($E20="II'",O$11,O$13)+$G20*IF($I20="II'",O$11,O$13)</f>
        <v>-27</v>
      </c>
      <c r="AA20" s="29"/>
      <c r="AB20" s="29"/>
      <c r="AC20" s="28">
        <f>$C20*IF($E20="II'",R$11,R$13)+$G20*IF($I20="II'",R$11,R$13)</f>
        <v>-27</v>
      </c>
      <c r="AD20" s="29"/>
      <c r="AE20" s="29"/>
      <c r="AF20" s="28"/>
      <c r="AG20" s="25"/>
      <c r="AH20" s="25"/>
      <c r="AI20" s="25"/>
      <c r="AJ20" s="25"/>
      <c r="AK20" s="25"/>
      <c r="AL20" s="25"/>
    </row>
    <row r="21" spans="2:38" ht="7.5" customHeight="1" thickBot="1" x14ac:dyDescent="0.3">
      <c r="S21" s="25"/>
      <c r="T21" s="26"/>
      <c r="U21" s="25"/>
      <c r="V21" s="28"/>
      <c r="W21" s="29"/>
      <c r="X21" s="28"/>
      <c r="Y21" s="29"/>
      <c r="Z21" s="28"/>
      <c r="AA21" s="29"/>
      <c r="AB21" s="29"/>
      <c r="AC21" s="28"/>
      <c r="AD21" s="29"/>
      <c r="AE21" s="29"/>
      <c r="AF21" s="28"/>
      <c r="AG21" s="25"/>
      <c r="AH21" s="25"/>
      <c r="AI21" s="25"/>
      <c r="AJ21" s="25"/>
      <c r="AK21" s="25"/>
      <c r="AL21" s="25"/>
    </row>
    <row r="22" spans="2:38" ht="11.25" customHeight="1" x14ac:dyDescent="0.25">
      <c r="I22" s="12"/>
      <c r="J22" s="13"/>
      <c r="K22" s="14"/>
      <c r="L22" s="13"/>
      <c r="M22" s="14"/>
      <c r="N22" s="13"/>
      <c r="O22" s="14"/>
      <c r="P22" s="13"/>
      <c r="Q22" s="14"/>
      <c r="R22" s="14"/>
      <c r="S22" s="25"/>
      <c r="T22" s="26"/>
      <c r="U22" s="25"/>
      <c r="V22" s="28"/>
      <c r="W22" s="29"/>
      <c r="X22" s="28"/>
      <c r="Y22" s="29"/>
      <c r="Z22" s="28"/>
      <c r="AA22" s="29"/>
      <c r="AB22" s="29"/>
      <c r="AC22" s="28"/>
      <c r="AD22" s="29"/>
      <c r="AE22" s="29"/>
      <c r="AF22" s="28"/>
      <c r="AG22" s="25"/>
      <c r="AH22" s="25"/>
      <c r="AI22" s="25"/>
      <c r="AJ22" s="25"/>
      <c r="AK22" s="25"/>
      <c r="AL22" s="25"/>
    </row>
    <row r="23" spans="2:38" x14ac:dyDescent="0.25">
      <c r="B23" s="39">
        <f>IF(T20&gt;0,1,0)</f>
        <v>1</v>
      </c>
      <c r="C23" s="31"/>
      <c r="D23" s="31"/>
      <c r="E23" s="31"/>
      <c r="F23" s="31"/>
      <c r="G23" s="31"/>
      <c r="H23" s="31"/>
      <c r="I23" s="32" t="str">
        <f>IF(B23=0,"","III''")</f>
        <v>III''</v>
      </c>
      <c r="J23" s="31"/>
      <c r="K23" s="33"/>
      <c r="L23" s="31"/>
      <c r="M23" s="33"/>
      <c r="N23" s="33"/>
      <c r="O23" s="32">
        <f>IF(T20=1,K20,IF(T20=2,M20,IF(T20=3,O20,"")))</f>
        <v>-27</v>
      </c>
      <c r="P23" s="32" t="str">
        <f>IF(T20=1,"• a",IF(T20=2,"• b",IF(T20=3,"• c","")))</f>
        <v>• c</v>
      </c>
      <c r="Q23" s="32" t="str">
        <f>IF($T$20&gt;0,"=","")</f>
        <v>=</v>
      </c>
      <c r="R23" s="33">
        <f>IF(T20&gt;0,R20,"")</f>
        <v>-27</v>
      </c>
      <c r="S23" s="31"/>
      <c r="T23" s="34" t="str">
        <f>IF(B23=0,"","| :")</f>
        <v>| :</v>
      </c>
      <c r="U23" s="35">
        <v>-27</v>
      </c>
      <c r="V23" s="28"/>
      <c r="W23" s="29"/>
      <c r="X23" s="28"/>
      <c r="Y23" s="29"/>
      <c r="Z23" s="28"/>
      <c r="AA23" s="29"/>
      <c r="AB23" s="29"/>
      <c r="AC23" s="28"/>
      <c r="AD23" s="29"/>
      <c r="AE23" s="29"/>
      <c r="AF23" s="28">
        <f>IF(T20&gt;0,O23,"?")</f>
        <v>-27</v>
      </c>
      <c r="AG23" s="25"/>
      <c r="AH23" s="28" t="str">
        <f>TEXT(O23,"#,################")</f>
        <v>-27,</v>
      </c>
      <c r="AI23" s="28" t="str">
        <f>TEXT(R23,"#,################")</f>
        <v>-27,</v>
      </c>
      <c r="AJ23" s="25">
        <f>LEN(AH23)-SEARCH(",",AH23,1)</f>
        <v>0</v>
      </c>
      <c r="AK23" s="25">
        <f>LEN(AI23)-SEARCH(",",AI23,1)</f>
        <v>0</v>
      </c>
      <c r="AL23" s="25">
        <f>10^(MIN(10,MAX(AJ23,AK23)))</f>
        <v>1</v>
      </c>
    </row>
    <row r="24" spans="2:38" ht="3.75" customHeight="1" x14ac:dyDescent="0.25">
      <c r="B24" s="39"/>
      <c r="C24" s="31"/>
      <c r="D24" s="31"/>
      <c r="E24" s="31"/>
      <c r="F24" s="31"/>
      <c r="G24" s="31"/>
      <c r="H24" s="31"/>
      <c r="I24" s="32"/>
      <c r="J24" s="31"/>
      <c r="K24" s="33"/>
      <c r="L24" s="31"/>
      <c r="M24" s="33"/>
      <c r="N24" s="31"/>
      <c r="O24" s="33"/>
      <c r="P24" s="31"/>
      <c r="Q24" s="33"/>
      <c r="R24" s="33"/>
      <c r="S24" s="31"/>
      <c r="T24" s="34"/>
      <c r="U24" s="31"/>
      <c r="V24" s="28"/>
      <c r="W24" s="29"/>
      <c r="X24" s="28"/>
      <c r="Y24" s="29"/>
      <c r="Z24" s="28"/>
      <c r="AA24" s="29"/>
      <c r="AB24" s="29"/>
      <c r="AC24" s="28"/>
      <c r="AD24" s="29"/>
      <c r="AE24" s="29"/>
      <c r="AF24" s="28"/>
      <c r="AG24" s="25"/>
      <c r="AH24" s="25"/>
      <c r="AI24" s="25"/>
      <c r="AJ24" s="25"/>
      <c r="AK24" s="25"/>
      <c r="AL24" s="25"/>
    </row>
    <row r="25" spans="2:38" x14ac:dyDescent="0.25">
      <c r="B25" s="39">
        <f>B23</f>
        <v>1</v>
      </c>
      <c r="C25" s="31"/>
      <c r="D25" s="31"/>
      <c r="E25" s="31"/>
      <c r="F25" s="31"/>
      <c r="G25" s="31"/>
      <c r="H25" s="31"/>
      <c r="I25" s="32"/>
      <c r="J25" s="31"/>
      <c r="K25" s="33"/>
      <c r="L25" s="31"/>
      <c r="M25" s="33"/>
      <c r="N25" s="31"/>
      <c r="O25" s="33"/>
      <c r="P25" s="32" t="str">
        <f>IF(T20=1,"a",IF(T20=2,"b",IF(T20=3,"c","")))</f>
        <v>c</v>
      </c>
      <c r="Q25" s="32" t="str">
        <f>IF($T$20&gt;0,"=","")</f>
        <v>=</v>
      </c>
      <c r="R25" s="36">
        <v>1</v>
      </c>
      <c r="S25" s="31" t="str">
        <f>IF(AND(T20&gt;0,B26=1),IF(AND(ROUND(R25,0)&lt;&gt;R25,AJ23&lt;=10),CONCATENATE(IF(O23*R23&lt;0,"=  -","=  "),ABS(R23*AL23)/GCD(ABS(O23*AL23),ABS(R23*AL23))," / ",ABS(O23*AL23)/GCD(ABS(O23*AL23),ABS(R23*AL23))),""),"")</f>
        <v/>
      </c>
      <c r="T25" s="34"/>
      <c r="U25" s="31"/>
      <c r="V25" s="28"/>
      <c r="W25" s="29"/>
      <c r="X25" s="28"/>
      <c r="Y25" s="29"/>
      <c r="Z25" s="28"/>
      <c r="AA25" s="29"/>
      <c r="AB25" s="29"/>
      <c r="AC25" s="28">
        <f>IF(T20&gt;0,R23/O23,"?")</f>
        <v>1</v>
      </c>
      <c r="AD25" s="29"/>
      <c r="AE25" s="29"/>
      <c r="AF25" s="28"/>
      <c r="AG25" s="25"/>
      <c r="AH25" s="25"/>
      <c r="AI25" s="25"/>
      <c r="AJ25" s="25"/>
      <c r="AK25" s="25"/>
      <c r="AL25" s="25"/>
    </row>
    <row r="26" spans="2:38" ht="13.5" customHeight="1" x14ac:dyDescent="0.25">
      <c r="B26" s="39">
        <f>B27</f>
        <v>1</v>
      </c>
      <c r="C26" s="31"/>
      <c r="D26" s="31"/>
      <c r="E26" s="31"/>
      <c r="F26" s="31"/>
      <c r="G26" s="31"/>
      <c r="H26" s="31"/>
      <c r="I26" s="32"/>
      <c r="J26" s="31"/>
      <c r="K26" s="33"/>
      <c r="L26" s="31"/>
      <c r="M26" s="33"/>
      <c r="N26" s="31"/>
      <c r="O26" s="33"/>
      <c r="P26" s="31"/>
      <c r="Q26" s="33"/>
      <c r="R26" s="33"/>
      <c r="S26" s="37" t="str">
        <f>IF(AND(T20&gt;0,B26&gt;0),IF(ROUND(R25,3)&lt;&gt;R25,"!!! Kommazahl nicht vollständig angezeigt. ==&gt; Zum Weiterrechnen Bruch verwenden !!!",""),"")</f>
        <v/>
      </c>
      <c r="T26" s="34"/>
      <c r="U26" s="31"/>
      <c r="V26" s="28"/>
      <c r="W26" s="29"/>
      <c r="X26" s="28"/>
      <c r="Y26" s="29"/>
      <c r="Z26" s="28"/>
      <c r="AA26" s="29"/>
      <c r="AB26" s="29"/>
      <c r="AC26" s="28"/>
      <c r="AD26" s="29"/>
      <c r="AE26" s="29"/>
      <c r="AF26" s="28"/>
      <c r="AG26" s="25"/>
      <c r="AH26" s="25"/>
      <c r="AI26" s="25"/>
      <c r="AJ26" s="25"/>
      <c r="AK26" s="25"/>
      <c r="AL26" s="25"/>
    </row>
    <row r="27" spans="2:38" x14ac:dyDescent="0.25">
      <c r="B27" s="39">
        <f>IF(AND(T18&gt;0,ISNUMBER(R25)),1,0)</f>
        <v>1</v>
      </c>
      <c r="C27" s="31"/>
      <c r="D27" s="31"/>
      <c r="E27" s="31"/>
      <c r="F27" s="31"/>
      <c r="G27" s="31"/>
      <c r="H27" s="31"/>
      <c r="I27" s="32" t="str">
        <f>IF(B27=0,"","in II''")</f>
        <v>in II''</v>
      </c>
      <c r="J27" s="31"/>
      <c r="K27" s="36">
        <v>10</v>
      </c>
      <c r="L27" s="32" t="str">
        <f>IF(T18=1,IF(M27&lt;&gt;0,IF(M27&gt;0,"• a   +","• a"),"• a"),IF(AND($T$18&gt;0,K27&lt;&gt;0,M27&gt;0),"+",""))</f>
        <v>• a</v>
      </c>
      <c r="M27" s="36"/>
      <c r="N27" s="32" t="str">
        <f>IF(T18=2,IF(O27&lt;&gt;0,IF(O27&gt;0,"• b   +","• b"),"• b"),IF(AND($T$18&gt;0,O27&gt;0),"+",""))</f>
        <v>+</v>
      </c>
      <c r="O27" s="36">
        <v>11</v>
      </c>
      <c r="P27" s="32" t="str">
        <f>IF(T18=3,"• c","")</f>
        <v/>
      </c>
      <c r="Q27" s="32" t="str">
        <f>IF($T$18&gt;0,"=","")</f>
        <v>=</v>
      </c>
      <c r="R27" s="38">
        <f>IF(T18&gt;0,R18,"")</f>
        <v>31</v>
      </c>
      <c r="S27" s="31"/>
      <c r="T27" s="34" t="str">
        <f>IF(B27=0,"",IF(U27&gt;=0,"| +","|  "))</f>
        <v xml:space="preserve">|  </v>
      </c>
      <c r="U27" s="35">
        <v>-11</v>
      </c>
      <c r="V27" s="28">
        <f>IF(T18=1,K18,IF(T20=1,R25*K18,IF(T16=1,0,"?")))</f>
        <v>10</v>
      </c>
      <c r="W27" s="29"/>
      <c r="X27" s="28">
        <f>IF(T18=2,M18,IF(T20=2,R25*M18,IF(T16=2,0,"?")))</f>
        <v>0</v>
      </c>
      <c r="Y27" s="29"/>
      <c r="Z27" s="28">
        <f>IF(T18=3,O18,IF(T20=3,R25*O18,IF(T16=3,0,"?")))</f>
        <v>11</v>
      </c>
      <c r="AA27" s="29"/>
      <c r="AB27" s="29"/>
      <c r="AC27" s="28"/>
      <c r="AD27" s="29"/>
      <c r="AE27" s="29"/>
      <c r="AF27" s="28">
        <f>IF(T18&gt;0,IF(T20=1,-V27,IF(T20=2,-X27,IF(T20=3,-Z27,"?"))),"?")</f>
        <v>-11</v>
      </c>
      <c r="AG27" s="25"/>
      <c r="AH27" s="25"/>
      <c r="AI27" s="25"/>
      <c r="AJ27" s="25"/>
      <c r="AK27" s="25"/>
      <c r="AL27" s="25"/>
    </row>
    <row r="28" spans="2:38" ht="3.75" customHeight="1" x14ac:dyDescent="0.25">
      <c r="B28" s="39"/>
      <c r="C28" s="31"/>
      <c r="D28" s="31"/>
      <c r="E28" s="31"/>
      <c r="F28" s="31"/>
      <c r="G28" s="31"/>
      <c r="H28" s="31"/>
      <c r="I28" s="32"/>
      <c r="J28" s="31"/>
      <c r="K28" s="33"/>
      <c r="L28" s="31"/>
      <c r="M28" s="33"/>
      <c r="N28" s="31"/>
      <c r="O28" s="33"/>
      <c r="P28" s="31"/>
      <c r="Q28" s="33"/>
      <c r="R28" s="33"/>
      <c r="S28" s="31"/>
      <c r="T28" s="34"/>
      <c r="U28" s="31"/>
      <c r="V28" s="28"/>
      <c r="W28" s="29"/>
      <c r="X28" s="28"/>
      <c r="Y28" s="29"/>
      <c r="Z28" s="28"/>
      <c r="AA28" s="29"/>
      <c r="AB28" s="29"/>
      <c r="AC28" s="28"/>
      <c r="AD28" s="29"/>
      <c r="AE28" s="29"/>
      <c r="AF28" s="28"/>
      <c r="AG28" s="25"/>
      <c r="AH28" s="25"/>
      <c r="AI28" s="25"/>
      <c r="AJ28" s="25"/>
      <c r="AK28" s="25"/>
      <c r="AL28" s="25"/>
    </row>
    <row r="29" spans="2:38" ht="18.75" customHeight="1" x14ac:dyDescent="0.25">
      <c r="B29" s="39">
        <f>B27</f>
        <v>1</v>
      </c>
      <c r="C29" s="31"/>
      <c r="D29" s="31"/>
      <c r="E29" s="31"/>
      <c r="F29" s="31"/>
      <c r="G29" s="31"/>
      <c r="H29" s="31"/>
      <c r="I29" s="32"/>
      <c r="J29" s="31"/>
      <c r="K29" s="33"/>
      <c r="L29" s="31"/>
      <c r="M29" s="33"/>
      <c r="N29" s="31"/>
      <c r="O29" s="38">
        <f>IF(T18=1,K27,IF(T18=2,M27,IF(T18=3,O27,"")))</f>
        <v>10</v>
      </c>
      <c r="P29" s="32" t="str">
        <f>IF(T18=1,"• a",IF(T18=2,"• b",IF(T18=3,"• c","")))</f>
        <v>• a</v>
      </c>
      <c r="Q29" s="32" t="str">
        <f>IF($T$18&gt;0,"=","")</f>
        <v>=</v>
      </c>
      <c r="R29" s="36">
        <v>20</v>
      </c>
      <c r="S29" s="31"/>
      <c r="T29" s="34" t="str">
        <f>IF(B29=0,"","| :")</f>
        <v>| :</v>
      </c>
      <c r="U29" s="35">
        <v>10</v>
      </c>
      <c r="V29" s="28"/>
      <c r="W29" s="29"/>
      <c r="X29" s="28"/>
      <c r="Y29" s="29"/>
      <c r="Z29" s="28"/>
      <c r="AA29" s="29"/>
      <c r="AB29" s="29"/>
      <c r="AC29" s="28">
        <f>IF(T18&gt;0,R27+AF27,"?")</f>
        <v>20</v>
      </c>
      <c r="AD29" s="29"/>
      <c r="AE29" s="29"/>
      <c r="AF29" s="28">
        <f>IF(T18&gt;0,O29,"?")</f>
        <v>10</v>
      </c>
      <c r="AG29" s="25"/>
      <c r="AH29" s="28" t="str">
        <f>TEXT(O29,"#,################")</f>
        <v>10,</v>
      </c>
      <c r="AI29" s="28" t="str">
        <f>TEXT(R29,"#,################")</f>
        <v>20,</v>
      </c>
      <c r="AJ29" s="25">
        <f>LEN(AH29)-SEARCH(",",AH29,1)</f>
        <v>0</v>
      </c>
      <c r="AK29" s="25">
        <f>LEN(AI29)-SEARCH(",",AI29,1)</f>
        <v>0</v>
      </c>
      <c r="AL29" s="25">
        <f>10^(MIN(10,MAX(AJ29,AK29)))</f>
        <v>1</v>
      </c>
    </row>
    <row r="30" spans="2:38" ht="3.75" customHeight="1" x14ac:dyDescent="0.25">
      <c r="B30" s="39"/>
      <c r="C30" s="31"/>
      <c r="D30" s="31"/>
      <c r="E30" s="31"/>
      <c r="F30" s="31"/>
      <c r="G30" s="31"/>
      <c r="H30" s="31"/>
      <c r="I30" s="32"/>
      <c r="J30" s="31"/>
      <c r="K30" s="33"/>
      <c r="L30" s="31"/>
      <c r="M30" s="33"/>
      <c r="N30" s="31"/>
      <c r="O30" s="33"/>
      <c r="P30" s="31"/>
      <c r="Q30" s="33"/>
      <c r="R30" s="33"/>
      <c r="S30" s="31"/>
      <c r="T30" s="34"/>
      <c r="U30" s="31"/>
      <c r="V30" s="28"/>
      <c r="W30" s="29"/>
      <c r="X30" s="28"/>
      <c r="Y30" s="29"/>
      <c r="Z30" s="28"/>
      <c r="AA30" s="29"/>
      <c r="AB30" s="29"/>
      <c r="AC30" s="28"/>
      <c r="AD30" s="29"/>
      <c r="AE30" s="29"/>
      <c r="AF30" s="28"/>
      <c r="AG30" s="25"/>
      <c r="AH30" s="25"/>
      <c r="AI30" s="25"/>
      <c r="AJ30" s="25"/>
      <c r="AK30" s="25"/>
      <c r="AL30" s="25"/>
    </row>
    <row r="31" spans="2:38" x14ac:dyDescent="0.25">
      <c r="B31" s="39">
        <f>B29</f>
        <v>1</v>
      </c>
      <c r="C31" s="31"/>
      <c r="D31" s="31"/>
      <c r="E31" s="31"/>
      <c r="F31" s="31"/>
      <c r="G31" s="31"/>
      <c r="H31" s="31"/>
      <c r="I31" s="32"/>
      <c r="J31" s="31"/>
      <c r="K31" s="33"/>
      <c r="L31" s="31"/>
      <c r="M31" s="33"/>
      <c r="N31" s="31"/>
      <c r="O31" s="33"/>
      <c r="P31" s="32" t="str">
        <f>IF(T18=1,"a",IF(T18=2,"b",IF(T18=3,"c","")))</f>
        <v>a</v>
      </c>
      <c r="Q31" s="32" t="str">
        <f>IF($T$18&gt;0,"=","")</f>
        <v>=</v>
      </c>
      <c r="R31" s="36">
        <v>2</v>
      </c>
      <c r="S31" s="31" t="str">
        <f>IF(AND(T18&gt;0,B32=1),IF(AND(ROUND(R31,0)&lt;&gt;R31,AJ29&lt;=10),CONCATENATE(IF(O29*R29&lt;0,"=  -","=  "),ABS(R29*AL29)/GCD(ABS(O29*AL29),ABS(R29*AL29))," / ",ABS(O29*AL29)/GCD(ABS(O29*AL29),ABS(R29*AL29))),""),"")</f>
        <v/>
      </c>
      <c r="T31" s="34"/>
      <c r="U31" s="31"/>
      <c r="V31" s="28"/>
      <c r="W31" s="29"/>
      <c r="X31" s="28"/>
      <c r="Y31" s="29"/>
      <c r="Z31" s="28"/>
      <c r="AA31" s="29"/>
      <c r="AB31" s="29"/>
      <c r="AC31" s="28">
        <f>IF(T18&gt;0,R29/O29,"?")</f>
        <v>2</v>
      </c>
      <c r="AD31" s="29"/>
      <c r="AE31" s="29"/>
      <c r="AF31" s="28"/>
      <c r="AG31" s="25"/>
      <c r="AH31" s="25"/>
      <c r="AI31" s="25"/>
      <c r="AJ31" s="25"/>
      <c r="AK31" s="25"/>
      <c r="AL31" s="25"/>
    </row>
    <row r="32" spans="2:38" ht="13.5" customHeight="1" x14ac:dyDescent="0.25">
      <c r="B32" s="39">
        <f>B33</f>
        <v>1</v>
      </c>
      <c r="C32" s="31"/>
      <c r="D32" s="31"/>
      <c r="E32" s="31"/>
      <c r="F32" s="31"/>
      <c r="G32" s="31"/>
      <c r="H32" s="31"/>
      <c r="I32" s="32"/>
      <c r="J32" s="31"/>
      <c r="K32" s="33"/>
      <c r="L32" s="31"/>
      <c r="M32" s="33"/>
      <c r="N32" s="31"/>
      <c r="O32" s="33"/>
      <c r="P32" s="31"/>
      <c r="Q32" s="33"/>
      <c r="R32" s="33"/>
      <c r="S32" s="37" t="str">
        <f>IF(AND(T18&gt;0,B32&gt;0),IF(ROUND(R31,3)&lt;&gt;R31,"!!! Kommazahl nicht vollständig angezeigt. ==&gt; Zum Weiterrechnen Bruch verwenden !!!",""),"")</f>
        <v/>
      </c>
      <c r="T32" s="34"/>
      <c r="U32" s="31"/>
      <c r="V32" s="28"/>
      <c r="W32" s="29"/>
      <c r="X32" s="28"/>
      <c r="Y32" s="29"/>
      <c r="Z32" s="28"/>
      <c r="AA32" s="29"/>
      <c r="AB32" s="29"/>
      <c r="AC32" s="28"/>
      <c r="AD32" s="29"/>
      <c r="AE32" s="29"/>
      <c r="AF32" s="28"/>
      <c r="AG32" s="25"/>
      <c r="AH32" s="25"/>
      <c r="AI32" s="25"/>
      <c r="AJ32" s="25"/>
      <c r="AK32" s="25"/>
      <c r="AL32" s="25"/>
    </row>
    <row r="33" spans="2:38" x14ac:dyDescent="0.25">
      <c r="B33" s="39">
        <f>IF(AND(T16&gt;0,ISNUMBER(R31)),1,0)</f>
        <v>1</v>
      </c>
      <c r="C33" s="31"/>
      <c r="D33" s="31"/>
      <c r="E33" s="31"/>
      <c r="F33" s="31"/>
      <c r="G33" s="31"/>
      <c r="H33" s="31"/>
      <c r="I33" s="32" t="str">
        <f>IF(B33=0,"","in I''")</f>
        <v>in I''</v>
      </c>
      <c r="J33" s="31"/>
      <c r="K33" s="36">
        <v>-2</v>
      </c>
      <c r="L33" s="32" t="str">
        <f>IF(T16=1,IF(M33&lt;&gt;0,IF(M33&gt;0,"• a   +","• a"),"• a"),IF(AND($T$18&gt;0,K33&lt;&gt;0,M33&gt;0),"+",""))</f>
        <v>+</v>
      </c>
      <c r="M33" s="36">
        <v>2</v>
      </c>
      <c r="N33" s="32" t="str">
        <f>IF(T16=2,IF(O33&lt;&gt;0,IF(O33&gt;0,"• b   +","• b"),"• b"),IF(AND($T$18&gt;0,O33&gt;0),"+",""))</f>
        <v>• b   +</v>
      </c>
      <c r="O33" s="36">
        <v>3</v>
      </c>
      <c r="P33" s="32" t="str">
        <f>IF(T16=3,"• c","")</f>
        <v/>
      </c>
      <c r="Q33" s="32" t="str">
        <f>IF($T$18&gt;0,"=","")</f>
        <v>=</v>
      </c>
      <c r="R33" s="33">
        <f>IF(T18&gt;0,R16,"")</f>
        <v>-5</v>
      </c>
      <c r="S33" s="31"/>
      <c r="T33" s="34"/>
      <c r="U33" s="31"/>
      <c r="V33" s="28">
        <f>IF(T16=1,K16,IF(T18=1,R31*K16,IF(T20=1,R25*K16,"?")))</f>
        <v>-2</v>
      </c>
      <c r="W33" s="29"/>
      <c r="X33" s="28">
        <f>IF(T16=2,M16,IF(T18=2,R31*M16,IF(T20=2,R25*M16,"?")))</f>
        <v>2</v>
      </c>
      <c r="Y33" s="29"/>
      <c r="Z33" s="28">
        <f>IF(T16=3,O16,IF(T18=3,R31*O16,IF(T20=3,R25*O16,"?")))</f>
        <v>3</v>
      </c>
      <c r="AA33" s="29"/>
      <c r="AB33" s="29"/>
      <c r="AC33" s="28"/>
      <c r="AD33" s="29"/>
      <c r="AE33" s="29"/>
      <c r="AF33" s="28"/>
      <c r="AG33" s="25"/>
      <c r="AH33" s="25"/>
      <c r="AI33" s="25"/>
      <c r="AJ33" s="25"/>
      <c r="AK33" s="25"/>
      <c r="AL33" s="25"/>
    </row>
    <row r="34" spans="2:38" ht="3.75" customHeight="1" x14ac:dyDescent="0.25">
      <c r="B34" s="39"/>
      <c r="C34" s="31"/>
      <c r="D34" s="31"/>
      <c r="E34" s="31"/>
      <c r="F34" s="31"/>
      <c r="G34" s="31"/>
      <c r="H34" s="31"/>
      <c r="I34" s="32"/>
      <c r="J34" s="31"/>
      <c r="K34" s="33"/>
      <c r="L34" s="33" t="str">
        <f>IF(K34&lt;&gt;0,IF(M34&lt;&gt;0,IF(M34&gt;0,"+",""),""),"")</f>
        <v/>
      </c>
      <c r="M34" s="33"/>
      <c r="N34" s="31"/>
      <c r="O34" s="33"/>
      <c r="P34" s="31"/>
      <c r="Q34" s="33"/>
      <c r="R34" s="33"/>
      <c r="S34" s="31"/>
      <c r="T34" s="34"/>
      <c r="U34" s="31"/>
      <c r="V34" s="28"/>
      <c r="W34" s="29"/>
      <c r="X34" s="28"/>
      <c r="Y34" s="29"/>
      <c r="Z34" s="28"/>
      <c r="AA34" s="29"/>
      <c r="AB34" s="29"/>
      <c r="AC34" s="28"/>
      <c r="AD34" s="29"/>
      <c r="AE34" s="29"/>
      <c r="AF34" s="28"/>
      <c r="AG34" s="25"/>
      <c r="AH34" s="25"/>
      <c r="AI34" s="25"/>
      <c r="AJ34" s="25"/>
      <c r="AK34" s="25"/>
      <c r="AL34" s="25"/>
    </row>
    <row r="35" spans="2:38" x14ac:dyDescent="0.25">
      <c r="B35" s="39">
        <f>B33</f>
        <v>1</v>
      </c>
      <c r="C35" s="31"/>
      <c r="D35" s="31"/>
      <c r="E35" s="31"/>
      <c r="F35" s="31"/>
      <c r="G35" s="31"/>
      <c r="H35" s="31"/>
      <c r="I35" s="32"/>
      <c r="J35" s="31"/>
      <c r="K35" s="33"/>
      <c r="L35" s="31"/>
      <c r="M35" s="36">
        <v>1</v>
      </c>
      <c r="N35" s="32" t="str">
        <f>IF(AND($T$18&gt;0,M35&lt;&gt;0,O35&gt;0),"+","")</f>
        <v>+</v>
      </c>
      <c r="O35" s="38">
        <f>IF(T16=1,K33,IF(T16=2,M33,IF(T16=3,O33,"")))</f>
        <v>2</v>
      </c>
      <c r="P35" s="32" t="str">
        <f>IF(T16=1,"• a",IF(T16=2,"• b",IF(T16=3,"• c","")))</f>
        <v>• b</v>
      </c>
      <c r="Q35" s="32" t="str">
        <f>IF($T$18&gt;0,"=","")</f>
        <v>=</v>
      </c>
      <c r="R35" s="33">
        <f>IF(T18&gt;0,R33,"")</f>
        <v>-5</v>
      </c>
      <c r="S35" s="31"/>
      <c r="T35" s="34" t="str">
        <f>IF(B35=0,"",IF(U35&gt;=0,"| +","|  "))</f>
        <v xml:space="preserve">|  </v>
      </c>
      <c r="U35" s="35">
        <v>-1</v>
      </c>
      <c r="V35" s="28"/>
      <c r="W35" s="29"/>
      <c r="X35" s="28">
        <f>IF(T16=1,M33+O33,IF(T16=2,K33+O33,IF(T16=3,K33+M33,"?")))</f>
        <v>1</v>
      </c>
      <c r="Y35" s="29"/>
      <c r="Z35" s="28"/>
      <c r="AA35" s="29"/>
      <c r="AB35" s="29"/>
      <c r="AC35" s="28"/>
      <c r="AD35" s="29"/>
      <c r="AE35" s="29"/>
      <c r="AF35" s="28">
        <f>IF(T18&gt;0,-M35,"?")</f>
        <v>-1</v>
      </c>
      <c r="AG35" s="25"/>
      <c r="AH35" s="25"/>
      <c r="AI35" s="25"/>
      <c r="AJ35" s="25"/>
      <c r="AK35" s="25"/>
      <c r="AL35" s="25"/>
    </row>
    <row r="36" spans="2:38" ht="3.75" customHeight="1" x14ac:dyDescent="0.25">
      <c r="B36" s="39"/>
      <c r="C36" s="31"/>
      <c r="D36" s="31"/>
      <c r="E36" s="31"/>
      <c r="F36" s="31"/>
      <c r="G36" s="31"/>
      <c r="H36" s="31"/>
      <c r="I36" s="32"/>
      <c r="J36" s="31"/>
      <c r="K36" s="33"/>
      <c r="L36" s="31"/>
      <c r="M36" s="33"/>
      <c r="N36" s="31"/>
      <c r="O36" s="33"/>
      <c r="P36" s="31"/>
      <c r="Q36" s="33"/>
      <c r="R36" s="33"/>
      <c r="S36" s="31"/>
      <c r="T36" s="34"/>
      <c r="U36" s="31"/>
      <c r="V36" s="28"/>
      <c r="W36" s="29"/>
      <c r="X36" s="28"/>
      <c r="Y36" s="29"/>
      <c r="Z36" s="28"/>
      <c r="AA36" s="29"/>
      <c r="AB36" s="29"/>
      <c r="AC36" s="28"/>
      <c r="AD36" s="29"/>
      <c r="AE36" s="29"/>
      <c r="AF36" s="28"/>
      <c r="AG36" s="25"/>
      <c r="AH36" s="25"/>
      <c r="AI36" s="25"/>
      <c r="AJ36" s="25"/>
      <c r="AK36" s="25"/>
      <c r="AL36" s="25"/>
    </row>
    <row r="37" spans="2:38" x14ac:dyDescent="0.25">
      <c r="B37" s="39">
        <f>B35</f>
        <v>1</v>
      </c>
      <c r="C37" s="31"/>
      <c r="D37" s="31"/>
      <c r="E37" s="31"/>
      <c r="F37" s="31"/>
      <c r="G37" s="31"/>
      <c r="H37" s="31"/>
      <c r="I37" s="32"/>
      <c r="J37" s="31"/>
      <c r="K37" s="33"/>
      <c r="L37" s="31"/>
      <c r="M37" s="33"/>
      <c r="N37" s="31"/>
      <c r="O37" s="38">
        <f>O35</f>
        <v>2</v>
      </c>
      <c r="P37" s="32" t="str">
        <f>IF(T16=1,"• a",IF(T16=2,"• b",IF(T16=3,"• c","")))</f>
        <v>• b</v>
      </c>
      <c r="Q37" s="32" t="str">
        <f>IF($T$18&gt;0,"=","")</f>
        <v>=</v>
      </c>
      <c r="R37" s="36">
        <v>-6</v>
      </c>
      <c r="S37" s="31"/>
      <c r="T37" s="34" t="str">
        <f>IF(B37=0,"","| :")</f>
        <v>| :</v>
      </c>
      <c r="U37" s="35">
        <v>2</v>
      </c>
      <c r="V37" s="28"/>
      <c r="W37" s="29"/>
      <c r="X37" s="28"/>
      <c r="Y37" s="29"/>
      <c r="Z37" s="28"/>
      <c r="AA37" s="29"/>
      <c r="AB37" s="29"/>
      <c r="AC37" s="28">
        <f>IF(T18&gt;0,R35-M35,"?")</f>
        <v>-6</v>
      </c>
      <c r="AD37" s="29"/>
      <c r="AE37" s="29"/>
      <c r="AF37" s="28">
        <f>IF(T18&gt;0,O37,"?")</f>
        <v>2</v>
      </c>
      <c r="AG37" s="25"/>
      <c r="AH37" s="28" t="str">
        <f>TEXT(O37,"#,################")</f>
        <v>2,</v>
      </c>
      <c r="AI37" s="28" t="str">
        <f>TEXT(R37,"#,################")</f>
        <v>-6,</v>
      </c>
      <c r="AJ37" s="25">
        <f>LEN(AH37)-SEARCH(",",AH37,1)</f>
        <v>0</v>
      </c>
      <c r="AK37" s="25">
        <f>LEN(AI37)-SEARCH(",",AI37,1)</f>
        <v>0</v>
      </c>
      <c r="AL37" s="25">
        <f>10^(MIN(10,MAX(AJ37,AK37)))</f>
        <v>1</v>
      </c>
    </row>
    <row r="38" spans="2:38" ht="3.75" customHeight="1" x14ac:dyDescent="0.25">
      <c r="B38" s="39"/>
      <c r="C38" s="31"/>
      <c r="D38" s="31"/>
      <c r="E38" s="31"/>
      <c r="F38" s="31"/>
      <c r="G38" s="31"/>
      <c r="H38" s="31"/>
      <c r="I38" s="32"/>
      <c r="J38" s="31"/>
      <c r="K38" s="33"/>
      <c r="L38" s="31"/>
      <c r="M38" s="33"/>
      <c r="N38" s="31"/>
      <c r="O38" s="33"/>
      <c r="P38" s="31"/>
      <c r="Q38" s="33"/>
      <c r="R38" s="33"/>
      <c r="S38" s="31"/>
      <c r="T38" s="34"/>
      <c r="U38" s="31"/>
      <c r="V38" s="28"/>
      <c r="W38" s="29"/>
      <c r="X38" s="28"/>
      <c r="Y38" s="29"/>
      <c r="Z38" s="28"/>
      <c r="AA38" s="29"/>
      <c r="AB38" s="29"/>
      <c r="AC38" s="28"/>
      <c r="AD38" s="29"/>
      <c r="AE38" s="29"/>
      <c r="AF38" s="28"/>
      <c r="AG38" s="25"/>
      <c r="AH38" s="25"/>
      <c r="AI38" s="25"/>
      <c r="AJ38" s="25"/>
      <c r="AK38" s="25"/>
      <c r="AL38" s="25"/>
    </row>
    <row r="39" spans="2:38" x14ac:dyDescent="0.25">
      <c r="B39" s="39">
        <f>B37</f>
        <v>1</v>
      </c>
      <c r="C39" s="31"/>
      <c r="D39" s="31"/>
      <c r="E39" s="31"/>
      <c r="F39" s="31"/>
      <c r="G39" s="31"/>
      <c r="H39" s="31"/>
      <c r="I39" s="32"/>
      <c r="J39" s="31"/>
      <c r="K39" s="33"/>
      <c r="L39" s="31"/>
      <c r="M39" s="33"/>
      <c r="N39" s="31"/>
      <c r="O39" s="33"/>
      <c r="P39" s="32" t="str">
        <f>IF(T16=1,"a",IF(T16=2,"b",IF(T16=3,"c","")))</f>
        <v>b</v>
      </c>
      <c r="Q39" s="32" t="str">
        <f>IF($T$18&gt;0,"=","")</f>
        <v>=</v>
      </c>
      <c r="R39" s="36">
        <v>-3</v>
      </c>
      <c r="S39" s="31" t="str">
        <f>IF(AND(T16&gt;0,B40=1),IF(AND(ROUND(R39,0)&lt;&gt;R39,AJ37&lt;=10),CONCATENATE(IF(O37*R37&lt;0,"=  -","=  "),ABS(R37*AL37)/GCD(ABS(O37*AL37),ABS(R37*AL37))," / ",ABS(O37*AL37)/GCD(ABS(O37*AL37),ABS(R37*AL37))),""),"")</f>
        <v/>
      </c>
      <c r="T39" s="34"/>
      <c r="U39" s="31"/>
      <c r="V39" s="28"/>
      <c r="W39" s="29"/>
      <c r="X39" s="28"/>
      <c r="Y39" s="29"/>
      <c r="Z39" s="28"/>
      <c r="AA39" s="29"/>
      <c r="AB39" s="29"/>
      <c r="AC39" s="28">
        <f>IF(T18&gt;0,R37/O37,"?")</f>
        <v>-3</v>
      </c>
      <c r="AD39" s="29"/>
      <c r="AE39" s="29"/>
      <c r="AF39" s="28"/>
      <c r="AG39" s="25"/>
      <c r="AH39" s="25"/>
      <c r="AI39" s="25"/>
      <c r="AJ39" s="25"/>
      <c r="AK39" s="25"/>
      <c r="AL39" s="25"/>
    </row>
    <row r="40" spans="2:38" ht="13.5" customHeight="1" x14ac:dyDescent="0.25">
      <c r="B40" s="39">
        <f>IF(AND(T16&gt;0,ISNUMBER(R39)),1,0)</f>
        <v>1</v>
      </c>
      <c r="C40" s="31"/>
      <c r="D40" s="31"/>
      <c r="E40" s="31"/>
      <c r="F40" s="31"/>
      <c r="G40" s="31"/>
      <c r="H40" s="31"/>
      <c r="I40" s="32"/>
      <c r="J40" s="31"/>
      <c r="K40" s="33"/>
      <c r="L40" s="31"/>
      <c r="M40" s="33"/>
      <c r="N40" s="31"/>
      <c r="O40" s="33"/>
      <c r="P40" s="31"/>
      <c r="Q40" s="33"/>
      <c r="R40" s="33"/>
      <c r="S40" s="37" t="str">
        <f>IF(AND(T16&gt;0,B40&gt;0),IF(ROUND(R39,3)&lt;&gt;R39,"!!! Kommazahl nicht vollständig angezeigt. ==&gt; Zum Weiterrechnen Bruch verwenden !!!",""),"")</f>
        <v/>
      </c>
      <c r="T40" s="34"/>
      <c r="U40" s="31"/>
      <c r="V40" s="28"/>
      <c r="W40" s="29"/>
      <c r="X40" s="28"/>
      <c r="Y40" s="29"/>
      <c r="Z40" s="28"/>
      <c r="AA40" s="29"/>
      <c r="AB40" s="29"/>
      <c r="AC40" s="28"/>
      <c r="AD40" s="29"/>
      <c r="AE40" s="29"/>
      <c r="AF40" s="28"/>
      <c r="AG40" s="25"/>
      <c r="AH40" s="25"/>
      <c r="AI40" s="25"/>
      <c r="AJ40" s="25"/>
      <c r="AK40" s="25"/>
      <c r="AL40" s="25"/>
    </row>
    <row r="41" spans="2:38" ht="30" x14ac:dyDescent="0.25">
      <c r="J41" s="1" t="s">
        <v>16</v>
      </c>
      <c r="K41" s="18">
        <v>2</v>
      </c>
      <c r="L41" s="3" t="s">
        <v>15</v>
      </c>
      <c r="M41" s="18">
        <v>-3</v>
      </c>
      <c r="N41" s="3" t="s">
        <v>15</v>
      </c>
      <c r="O41" s="18">
        <v>1</v>
      </c>
      <c r="P41" s="4" t="str">
        <f>IF(V41=0,"} ist falsch!","} ist richtig!")</f>
        <v>} ist richtig!</v>
      </c>
      <c r="S41" s="16" t="str">
        <f>IF(V41=0,":-(",":-)")</f>
        <v>:-)</v>
      </c>
      <c r="T41" s="26"/>
      <c r="U41" s="25"/>
      <c r="V41" s="40">
        <f>IF(AND(ISNUMBER(K41),ISNUMBER(M41),ISNUMBER(O41)),IF(AND(K2*K41+M2*M41+O2*O41=R2,K4*K41+M4*M41+O4*O41=R4,K6*K41+M6*M41+O6*O41=R6),1,0),0)</f>
        <v>1</v>
      </c>
      <c r="W41" s="29"/>
      <c r="X41" s="28"/>
      <c r="Y41" s="29"/>
      <c r="Z41" s="28"/>
      <c r="AA41" s="29"/>
      <c r="AB41" s="29"/>
      <c r="AC41" s="28"/>
      <c r="AD41" s="29"/>
      <c r="AE41" s="29"/>
      <c r="AF41" s="28"/>
      <c r="AG41" s="25"/>
      <c r="AH41" s="25"/>
      <c r="AI41" s="25"/>
      <c r="AJ41" s="25"/>
      <c r="AK41" s="25"/>
      <c r="AL41" s="25"/>
    </row>
    <row r="42" spans="2:38" ht="3.75" customHeight="1" x14ac:dyDescent="0.25">
      <c r="U42" s="21"/>
      <c r="V42" s="22"/>
      <c r="W42" s="23"/>
      <c r="X42" s="22"/>
      <c r="Y42" s="23"/>
      <c r="Z42" s="22"/>
      <c r="AA42" s="23"/>
      <c r="AB42" s="23"/>
      <c r="AC42" s="22"/>
      <c r="AD42" s="23"/>
    </row>
  </sheetData>
  <sheetProtection password="CDEF" sheet="1" selectLockedCells="1"/>
  <mergeCells count="3">
    <mergeCell ref="B2:G7"/>
    <mergeCell ref="T2:V3"/>
    <mergeCell ref="T4:V9"/>
  </mergeCells>
  <conditionalFormatting sqref="U23">
    <cfRule type="cellIs" dxfId="143" priority="32" stopIfTrue="1" operator="notEqual">
      <formula>AF23</formula>
    </cfRule>
    <cfRule type="cellIs" dxfId="142" priority="33" stopIfTrue="1" operator="equal">
      <formula>0</formula>
    </cfRule>
  </conditionalFormatting>
  <conditionalFormatting sqref="R25">
    <cfRule type="cellIs" dxfId="141" priority="31" stopIfTrue="1" operator="notEqual">
      <formula>AC25</formula>
    </cfRule>
  </conditionalFormatting>
  <conditionalFormatting sqref="K18 K16 M16 O16 K9 M9 O9 M18 O18">
    <cfRule type="cellIs" dxfId="140" priority="30" stopIfTrue="1" operator="equal">
      <formula>0</formula>
    </cfRule>
  </conditionalFormatting>
  <conditionalFormatting sqref="K27">
    <cfRule type="cellIs" dxfId="139" priority="28" stopIfTrue="1" operator="notEqual">
      <formula>V27</formula>
    </cfRule>
    <cfRule type="cellIs" dxfId="138" priority="29" stopIfTrue="1" operator="equal">
      <formula>0</formula>
    </cfRule>
  </conditionalFormatting>
  <conditionalFormatting sqref="M27">
    <cfRule type="cellIs" dxfId="137" priority="26" stopIfTrue="1" operator="notEqual">
      <formula>X27</formula>
    </cfRule>
    <cfRule type="cellIs" dxfId="136" priority="27" stopIfTrue="1" operator="equal">
      <formula>0</formula>
    </cfRule>
  </conditionalFormatting>
  <conditionalFormatting sqref="U27">
    <cfRule type="cellIs" dxfId="135" priority="24" stopIfTrue="1" operator="notEqual">
      <formula>AF27</formula>
    </cfRule>
    <cfRule type="cellIs" dxfId="134" priority="25" stopIfTrue="1" operator="equal">
      <formula>0</formula>
    </cfRule>
  </conditionalFormatting>
  <conditionalFormatting sqref="R29">
    <cfRule type="cellIs" dxfId="133" priority="23" stopIfTrue="1" operator="notEqual">
      <formula>AC29</formula>
    </cfRule>
  </conditionalFormatting>
  <conditionalFormatting sqref="U29">
    <cfRule type="cellIs" dxfId="132" priority="21" stopIfTrue="1" operator="notEqual">
      <formula>AF29</formula>
    </cfRule>
    <cfRule type="cellIs" dxfId="131" priority="22" stopIfTrue="1" operator="equal">
      <formula>0</formula>
    </cfRule>
  </conditionalFormatting>
  <conditionalFormatting sqref="R31">
    <cfRule type="cellIs" dxfId="130" priority="20" stopIfTrue="1" operator="notEqual">
      <formula>AC31</formula>
    </cfRule>
  </conditionalFormatting>
  <conditionalFormatting sqref="K33">
    <cfRule type="cellIs" dxfId="129" priority="18" stopIfTrue="1" operator="notEqual">
      <formula>V33</formula>
    </cfRule>
    <cfRule type="cellIs" dxfId="128" priority="19" stopIfTrue="1" operator="equal">
      <formula>0</formula>
    </cfRule>
  </conditionalFormatting>
  <conditionalFormatting sqref="M33">
    <cfRule type="cellIs" dxfId="127" priority="16" stopIfTrue="1" operator="notEqual">
      <formula>X33</formula>
    </cfRule>
    <cfRule type="cellIs" dxfId="126" priority="17" stopIfTrue="1" operator="equal">
      <formula>0</formula>
    </cfRule>
  </conditionalFormatting>
  <conditionalFormatting sqref="O33">
    <cfRule type="cellIs" dxfId="125" priority="14" stopIfTrue="1" operator="notEqual">
      <formula>Z33</formula>
    </cfRule>
    <cfRule type="cellIs" dxfId="124" priority="15" stopIfTrue="1" operator="equal">
      <formula>0</formula>
    </cfRule>
  </conditionalFormatting>
  <conditionalFormatting sqref="M35">
    <cfRule type="cellIs" dxfId="123" priority="12" stopIfTrue="1" operator="notEqual">
      <formula>X35</formula>
    </cfRule>
    <cfRule type="cellIs" dxfId="122" priority="13" stopIfTrue="1" operator="equal">
      <formula>0</formula>
    </cfRule>
  </conditionalFormatting>
  <conditionalFormatting sqref="U35">
    <cfRule type="cellIs" dxfId="121" priority="10" stopIfTrue="1" operator="notEqual">
      <formula>AF35</formula>
    </cfRule>
    <cfRule type="cellIs" dxfId="120" priority="11" stopIfTrue="1" operator="equal">
      <formula>0</formula>
    </cfRule>
  </conditionalFormatting>
  <conditionalFormatting sqref="R37">
    <cfRule type="cellIs" dxfId="119" priority="9" stopIfTrue="1" operator="notEqual">
      <formula>AC37</formula>
    </cfRule>
  </conditionalFormatting>
  <conditionalFormatting sqref="U37">
    <cfRule type="cellIs" dxfId="118" priority="7" stopIfTrue="1" operator="notEqual">
      <formula>AF37</formula>
    </cfRule>
    <cfRule type="cellIs" dxfId="117" priority="8" stopIfTrue="1" operator="equal">
      <formula>0</formula>
    </cfRule>
  </conditionalFormatting>
  <conditionalFormatting sqref="R39">
    <cfRule type="cellIs" dxfId="116" priority="6" stopIfTrue="1" operator="notEqual">
      <formula>AC39</formula>
    </cfRule>
  </conditionalFormatting>
  <conditionalFormatting sqref="O27">
    <cfRule type="cellIs" dxfId="115" priority="4" stopIfTrue="1" operator="notEqual">
      <formula>Z27</formula>
    </cfRule>
    <cfRule type="cellIs" dxfId="114" priority="5" stopIfTrue="1" operator="equal">
      <formula>0</formula>
    </cfRule>
  </conditionalFormatting>
  <conditionalFormatting sqref="S41">
    <cfRule type="expression" dxfId="113" priority="3" stopIfTrue="1">
      <formula>$V$41=0</formula>
    </cfRule>
  </conditionalFormatting>
  <conditionalFormatting sqref="R11 R13 R20">
    <cfRule type="cellIs" dxfId="112" priority="36" stopIfTrue="1" operator="notEqual">
      <formula>AC11</formula>
    </cfRule>
  </conditionalFormatting>
  <conditionalFormatting sqref="R9">
    <cfRule type="cellIs" dxfId="111" priority="2" stopIfTrue="1" operator="equal">
      <formula>0</formula>
    </cfRule>
  </conditionalFormatting>
  <conditionalFormatting sqref="K11 M11 O11 M20 K13 M13 O13 O20 K20">
    <cfRule type="cellIs" dxfId="110" priority="34" stopIfTrue="1" operator="equal">
      <formula>0</formula>
    </cfRule>
    <cfRule type="cellIs" dxfId="109" priority="35" stopIfTrue="1" operator="notEqual">
      <formula>V11</formula>
    </cfRule>
  </conditionalFormatting>
  <conditionalFormatting sqref="R18">
    <cfRule type="cellIs" dxfId="108" priority="1" stopIfTrue="1" operator="equal">
      <formula>0</formula>
    </cfRule>
  </conditionalFormatting>
  <pageMargins left="0.70866141732283472" right="0.70866141732283472" top="0.35433070866141736" bottom="0.23622047244094491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tmp!$B$1:$B$2</xm:f>
          </x14:formula1>
          <xm:sqref>C18 E20 I20</xm:sqref>
        </x14:dataValidation>
        <x14:dataValidation type="list" allowBlank="1" showInputMessage="1" showErrorMessage="1">
          <x14:formula1>
            <xm:f>tmp!$A$1:$A$3</xm:f>
          </x14:formula1>
          <xm:sqref>C9 E11 I11 E13 I13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42"/>
  <sheetViews>
    <sheetView showGridLines="0" workbookViewId="0">
      <selection activeCell="K2" sqref="K2"/>
    </sheetView>
  </sheetViews>
  <sheetFormatPr baseColWidth="10" defaultRowHeight="18.75" x14ac:dyDescent="0.25"/>
  <cols>
    <col min="1" max="1" width="0.7109375" style="2" customWidth="1"/>
    <col min="2" max="2" width="6.42578125" style="1" bestFit="1" customWidth="1"/>
    <col min="3" max="3" width="5.5703125" style="2" customWidth="1"/>
    <col min="4" max="4" width="2.140625" style="2" customWidth="1"/>
    <col min="5" max="5" width="5.5703125" style="2" customWidth="1"/>
    <col min="6" max="6" width="2.5703125" style="2" bestFit="1" customWidth="1"/>
    <col min="7" max="7" width="5.5703125" style="2" customWidth="1"/>
    <col min="8" max="8" width="2.28515625" style="2" customWidth="1"/>
    <col min="9" max="9" width="5.5703125" style="1" customWidth="1"/>
    <col min="10" max="10" width="2.42578125" style="2" customWidth="1"/>
    <col min="11" max="11" width="9" style="3" customWidth="1"/>
    <col min="12" max="12" width="7.42578125" style="2" customWidth="1"/>
    <col min="13" max="13" width="9" style="3" customWidth="1"/>
    <col min="14" max="14" width="7.42578125" style="2" customWidth="1"/>
    <col min="15" max="15" width="9" style="3" customWidth="1"/>
    <col min="16" max="16" width="4.42578125" style="2" customWidth="1"/>
    <col min="17" max="17" width="4.28515625" style="3" customWidth="1"/>
    <col min="18" max="18" width="9" style="3" customWidth="1"/>
    <col min="19" max="19" width="6" style="2" customWidth="1"/>
    <col min="20" max="20" width="4.42578125" style="4" customWidth="1"/>
    <col min="21" max="21" width="9" style="2" customWidth="1"/>
    <col min="22" max="22" width="11.42578125" style="5"/>
    <col min="23" max="23" width="0.7109375" style="6" customWidth="1"/>
    <col min="24" max="24" width="11.42578125" style="5"/>
    <col min="25" max="25" width="3.28515625" style="6" customWidth="1"/>
    <col min="26" max="26" width="11.42578125" style="5"/>
    <col min="27" max="28" width="3.28515625" style="6" customWidth="1"/>
    <col min="29" max="29" width="11.42578125" style="5"/>
    <col min="30" max="31" width="3.28515625" style="6" customWidth="1"/>
    <col min="32" max="32" width="11.42578125" style="5"/>
    <col min="33" max="35" width="11.42578125" style="2"/>
    <col min="36" max="37" width="7.140625" style="2" customWidth="1"/>
    <col min="38" max="38" width="17.140625" style="2" bestFit="1" customWidth="1"/>
    <col min="39" max="16384" width="11.42578125" style="2"/>
  </cols>
  <sheetData>
    <row r="1" spans="2:38" ht="3.75" customHeight="1" x14ac:dyDescent="0.25"/>
    <row r="2" spans="2:38" ht="18.75" customHeight="1" x14ac:dyDescent="0.25">
      <c r="B2" s="41" t="s">
        <v>17</v>
      </c>
      <c r="C2" s="42"/>
      <c r="D2" s="42"/>
      <c r="E2" s="42"/>
      <c r="F2" s="42"/>
      <c r="G2" s="43"/>
      <c r="I2" s="1" t="s">
        <v>0</v>
      </c>
      <c r="K2" s="19">
        <v>3</v>
      </c>
      <c r="L2" s="2" t="s">
        <v>20</v>
      </c>
      <c r="M2" s="19">
        <v>7</v>
      </c>
      <c r="N2" s="2" t="s">
        <v>23</v>
      </c>
      <c r="O2" s="19">
        <v>9</v>
      </c>
      <c r="P2" s="2" t="s">
        <v>14</v>
      </c>
      <c r="Q2" s="3" t="s">
        <v>3</v>
      </c>
      <c r="R2" s="19">
        <v>20</v>
      </c>
      <c r="T2" s="50" t="s">
        <v>18</v>
      </c>
      <c r="U2" s="51"/>
      <c r="V2" s="52"/>
      <c r="Y2" s="15"/>
      <c r="Z2" s="11"/>
    </row>
    <row r="3" spans="2:38" ht="3.75" customHeight="1" x14ac:dyDescent="0.25">
      <c r="B3" s="44"/>
      <c r="C3" s="45"/>
      <c r="D3" s="45"/>
      <c r="E3" s="45"/>
      <c r="F3" s="45"/>
      <c r="G3" s="46"/>
      <c r="K3" s="7"/>
      <c r="M3" s="7"/>
      <c r="O3" s="7"/>
      <c r="R3" s="7"/>
      <c r="T3" s="53"/>
      <c r="U3" s="54"/>
      <c r="V3" s="55"/>
      <c r="Y3" s="15"/>
      <c r="Z3" s="11"/>
    </row>
    <row r="4" spans="2:38" x14ac:dyDescent="0.25">
      <c r="B4" s="44"/>
      <c r="C4" s="45"/>
      <c r="D4" s="45"/>
      <c r="E4" s="45"/>
      <c r="F4" s="45"/>
      <c r="G4" s="46"/>
      <c r="I4" s="1" t="s">
        <v>1</v>
      </c>
      <c r="K4" s="19">
        <v>0</v>
      </c>
      <c r="L4" s="2" t="s">
        <v>20</v>
      </c>
      <c r="M4" s="19">
        <v>11</v>
      </c>
      <c r="N4" s="2" t="s">
        <v>21</v>
      </c>
      <c r="O4" s="19">
        <v>-6</v>
      </c>
      <c r="P4" s="2" t="s">
        <v>14</v>
      </c>
      <c r="Q4" s="3" t="s">
        <v>3</v>
      </c>
      <c r="R4" s="19">
        <v>10</v>
      </c>
      <c r="T4" s="56" t="s">
        <v>19</v>
      </c>
      <c r="U4" s="57"/>
      <c r="V4" s="58"/>
      <c r="Y4" s="15"/>
      <c r="Z4" s="11"/>
    </row>
    <row r="5" spans="2:38" ht="3.75" customHeight="1" x14ac:dyDescent="0.25">
      <c r="B5" s="44"/>
      <c r="C5" s="45"/>
      <c r="D5" s="45"/>
      <c r="E5" s="45"/>
      <c r="F5" s="45"/>
      <c r="G5" s="46"/>
      <c r="K5" s="7"/>
      <c r="M5" s="7"/>
      <c r="O5" s="7"/>
      <c r="R5" s="7"/>
      <c r="T5" s="59"/>
      <c r="U5" s="57"/>
      <c r="V5" s="58"/>
      <c r="Y5" s="15"/>
      <c r="Z5" s="11"/>
    </row>
    <row r="6" spans="2:38" x14ac:dyDescent="0.25">
      <c r="B6" s="44"/>
      <c r="C6" s="45"/>
      <c r="D6" s="45"/>
      <c r="E6" s="45"/>
      <c r="F6" s="45"/>
      <c r="G6" s="46"/>
      <c r="I6" s="1" t="s">
        <v>2</v>
      </c>
      <c r="K6" s="19">
        <v>2</v>
      </c>
      <c r="L6" s="2" t="s">
        <v>22</v>
      </c>
      <c r="M6" s="19">
        <v>-5</v>
      </c>
      <c r="N6" s="2" t="s">
        <v>23</v>
      </c>
      <c r="O6" s="19">
        <v>4</v>
      </c>
      <c r="P6" s="2" t="s">
        <v>14</v>
      </c>
      <c r="Q6" s="3" t="s">
        <v>3</v>
      </c>
      <c r="R6" s="19">
        <v>-10</v>
      </c>
      <c r="T6" s="59"/>
      <c r="U6" s="57"/>
      <c r="V6" s="58"/>
      <c r="Y6" s="15"/>
      <c r="Z6" s="11"/>
    </row>
    <row r="7" spans="2:38" ht="7.5" customHeight="1" thickBot="1" x14ac:dyDescent="0.3">
      <c r="B7" s="47"/>
      <c r="C7" s="48"/>
      <c r="D7" s="48"/>
      <c r="E7" s="48"/>
      <c r="F7" s="48"/>
      <c r="G7" s="49"/>
      <c r="I7" s="8"/>
      <c r="J7" s="9"/>
      <c r="K7" s="10"/>
      <c r="L7" s="9"/>
      <c r="M7" s="10"/>
      <c r="N7" s="9"/>
      <c r="O7" s="10"/>
      <c r="P7" s="9"/>
      <c r="Q7" s="10"/>
      <c r="R7" s="10"/>
      <c r="T7" s="59"/>
      <c r="U7" s="57"/>
      <c r="V7" s="58"/>
    </row>
    <row r="8" spans="2:38" ht="7.5" customHeight="1" x14ac:dyDescent="0.25">
      <c r="T8" s="59"/>
      <c r="U8" s="57"/>
      <c r="V8" s="58"/>
    </row>
    <row r="9" spans="2:38" ht="31.5" customHeight="1" x14ac:dyDescent="0.25">
      <c r="B9" s="1" t="s">
        <v>4</v>
      </c>
      <c r="C9" s="20" t="s">
        <v>2</v>
      </c>
      <c r="K9" s="3">
        <f>IF($C9="I",K$2,IF($C9="II",K$4,K$6))</f>
        <v>2</v>
      </c>
      <c r="L9" s="2" t="str">
        <f>IF(K9&lt;&gt;0,IF(M9&lt;&gt;0,IF(M9&gt;0,"• a   +","• a"),"• a"),"")</f>
        <v>• a</v>
      </c>
      <c r="M9" s="3">
        <f>IF($C9="I",M$2,IF($C9="II",M$4,M$6))</f>
        <v>-5</v>
      </c>
      <c r="N9" s="2" t="str">
        <f>IF(M9&lt;&gt;0,IF(O9&lt;&gt;0,IF(O9&gt;0,"• b   +","• b"),"• b"),IF(AND(K9&lt;&gt;0,O9&gt;0),"     +",""))</f>
        <v>• b   +</v>
      </c>
      <c r="O9" s="3">
        <f>IF($C9="I",O$2,IF($C9="II",O$4,O$6))</f>
        <v>4</v>
      </c>
      <c r="P9" s="2" t="str">
        <f>IF(O9&lt;&gt;0,"• c","")</f>
        <v>• c</v>
      </c>
      <c r="Q9" s="3" t="s">
        <v>3</v>
      </c>
      <c r="R9" s="3">
        <f>IF($C9="I",R$2,IF($C9="II",R$4,R$6))</f>
        <v>-10</v>
      </c>
      <c r="T9" s="60"/>
      <c r="U9" s="61"/>
      <c r="V9" s="62"/>
    </row>
    <row r="10" spans="2:38" ht="3.75" customHeight="1" x14ac:dyDescent="0.25"/>
    <row r="11" spans="2:38" ht="31.5" customHeight="1" x14ac:dyDescent="0.25">
      <c r="B11" s="1" t="s">
        <v>6</v>
      </c>
      <c r="C11" s="18">
        <v>0</v>
      </c>
      <c r="D11" s="2" t="s">
        <v>5</v>
      </c>
      <c r="E11" s="20" t="s">
        <v>0</v>
      </c>
      <c r="F11" s="3" t="str">
        <f>IF(G11&lt;0,"","+")</f>
        <v>+</v>
      </c>
      <c r="G11" s="18">
        <v>1</v>
      </c>
      <c r="H11" s="2" t="s">
        <v>5</v>
      </c>
      <c r="I11" s="20" t="s">
        <v>1</v>
      </c>
      <c r="K11" s="17">
        <v>0</v>
      </c>
      <c r="L11" s="2" t="str">
        <f>IF(K11&lt;&gt;0,IF(M11&lt;&gt;0,IF(M11&gt;0,"• a   +","• a"),"• a"),"")</f>
        <v/>
      </c>
      <c r="M11" s="17">
        <v>11</v>
      </c>
      <c r="N11" s="2" t="str">
        <f>IF(M11&lt;&gt;0,IF(O11&lt;&gt;0,IF(O11&gt;0,"• b   +","• b"),"• b"),IF(AND(K11&lt;&gt;0,O11&gt;0),"     +",""))</f>
        <v>• b</v>
      </c>
      <c r="O11" s="17">
        <v>-6</v>
      </c>
      <c r="P11" s="2" t="str">
        <f>IF(O11&lt;&gt;0,"• c","")</f>
        <v>• c</v>
      </c>
      <c r="Q11" s="3" t="s">
        <v>3</v>
      </c>
      <c r="R11" s="17">
        <v>10</v>
      </c>
      <c r="S11" s="25"/>
      <c r="T11" s="26"/>
      <c r="U11" s="27"/>
      <c r="V11" s="28">
        <f>$C11*IF($E11="I",K$2,IF($E11="II",K$4,K$6))+$G11*IF($I11="I",K$2,IF($I11="II",K$4,K$6))</f>
        <v>0</v>
      </c>
      <c r="W11" s="29"/>
      <c r="X11" s="28">
        <f>$C11*IF($E11="I",M$2,IF($E11="II",M$4,M$6))+$G11*IF($I11="I",M$2,IF($I11="II",M$4,M$6))</f>
        <v>11</v>
      </c>
      <c r="Y11" s="29"/>
      <c r="Z11" s="28">
        <f>$C11*IF($E11="I",O$2,IF($E11="II",O$4,O$6))+$G11*IF($I11="I",O$2,IF($I11="II",O$4,O$6))</f>
        <v>-6</v>
      </c>
      <c r="AA11" s="29"/>
      <c r="AB11" s="29"/>
      <c r="AC11" s="28">
        <f>$C11*IF($E11="I",R$2,IF($E11="II",R$4,R$6))+$G11*IF($I11="I",R$2,IF($I11="II",R$4,R$6))</f>
        <v>10</v>
      </c>
      <c r="AD11" s="29"/>
      <c r="AE11" s="29"/>
      <c r="AF11" s="28"/>
      <c r="AG11" s="25"/>
      <c r="AH11" s="25"/>
      <c r="AI11" s="25"/>
      <c r="AJ11" s="25"/>
      <c r="AK11" s="25"/>
      <c r="AL11" s="25"/>
    </row>
    <row r="12" spans="2:38" ht="3.75" customHeight="1" x14ac:dyDescent="0.25">
      <c r="P12" s="2" t="str">
        <f>IF(O12&lt;&gt;0,"• c","")</f>
        <v/>
      </c>
      <c r="S12" s="25"/>
      <c r="T12" s="26"/>
      <c r="U12" s="25"/>
      <c r="V12" s="28"/>
      <c r="W12" s="29"/>
      <c r="X12" s="28"/>
      <c r="Y12" s="29"/>
      <c r="Z12" s="28"/>
      <c r="AA12" s="29"/>
      <c r="AB12" s="29"/>
      <c r="AC12" s="28"/>
      <c r="AD12" s="29"/>
      <c r="AE12" s="29"/>
      <c r="AF12" s="28"/>
      <c r="AG12" s="25"/>
      <c r="AH12" s="25"/>
      <c r="AI12" s="25"/>
      <c r="AJ12" s="25"/>
      <c r="AK12" s="25"/>
      <c r="AL12" s="25"/>
    </row>
    <row r="13" spans="2:38" ht="31.5" customHeight="1" x14ac:dyDescent="0.25">
      <c r="B13" s="1" t="s">
        <v>11</v>
      </c>
      <c r="C13" s="18">
        <v>2</v>
      </c>
      <c r="D13" s="2" t="s">
        <v>5</v>
      </c>
      <c r="E13" s="20" t="s">
        <v>0</v>
      </c>
      <c r="F13" s="3" t="str">
        <f>IF(G13&lt;0,"","+")</f>
        <v/>
      </c>
      <c r="G13" s="18">
        <v>-3</v>
      </c>
      <c r="H13" s="2" t="s">
        <v>5</v>
      </c>
      <c r="I13" s="20" t="s">
        <v>2</v>
      </c>
      <c r="K13" s="17">
        <v>0</v>
      </c>
      <c r="L13" s="2" t="str">
        <f>IF(K13&lt;&gt;0,IF(M13&lt;&gt;0,IF(M13&gt;0,"• a   +","• a"),"• a"),"")</f>
        <v/>
      </c>
      <c r="M13" s="17">
        <v>29</v>
      </c>
      <c r="N13" s="2" t="str">
        <f>IF(M13&lt;&gt;0,IF(O13&lt;&gt;0,IF(O13&gt;0,"• b   +","• b"),"• b"),IF(AND(K13&lt;&gt;0,O13&gt;0),"     +",""))</f>
        <v>• b   +</v>
      </c>
      <c r="O13" s="17">
        <v>6</v>
      </c>
      <c r="P13" s="2" t="str">
        <f>IF(O13&lt;&gt;0,"• c","")</f>
        <v>• c</v>
      </c>
      <c r="Q13" s="3" t="s">
        <v>3</v>
      </c>
      <c r="R13" s="17">
        <v>70</v>
      </c>
      <c r="S13" s="25"/>
      <c r="T13" s="26"/>
      <c r="U13" s="25"/>
      <c r="V13" s="28">
        <f>$C13*IF($E13="I",K$2,IF($E13="II",K$4,K$6))+$G13*IF($I13="I",K$2,IF($I13="II",K$4,K$6))</f>
        <v>0</v>
      </c>
      <c r="W13" s="29"/>
      <c r="X13" s="28">
        <f>$C13*IF($E13="I",M$2,IF($E13="II",M$4,M$6))+$G13*IF($I13="I",M$2,IF($I13="II",M$4,M$6))</f>
        <v>29</v>
      </c>
      <c r="Y13" s="29"/>
      <c r="Z13" s="28">
        <f>$C13*IF($E13="I",O$2,IF($E13="II",O$4,O$6))+$G13*IF($I13="I",O$2,IF($I13="II",O$4,O$6))</f>
        <v>6</v>
      </c>
      <c r="AA13" s="29"/>
      <c r="AB13" s="29"/>
      <c r="AC13" s="28">
        <f>$C13*IF($E13="I",R$2,IF($E13="II",R$4,R$6))+$G13*IF($I13="I",R$2,IF($I13="II",R$4,R$6))</f>
        <v>70</v>
      </c>
      <c r="AD13" s="29"/>
      <c r="AE13" s="29"/>
      <c r="AF13" s="28"/>
      <c r="AG13" s="25"/>
      <c r="AH13" s="25"/>
      <c r="AI13" s="25"/>
      <c r="AJ13" s="25"/>
      <c r="AK13" s="25"/>
      <c r="AL13" s="25"/>
    </row>
    <row r="14" spans="2:38" ht="7.5" customHeight="1" thickBot="1" x14ac:dyDescent="0.3">
      <c r="I14" s="8"/>
      <c r="J14" s="9"/>
      <c r="K14" s="10"/>
      <c r="L14" s="9"/>
      <c r="M14" s="10"/>
      <c r="N14" s="9"/>
      <c r="O14" s="10"/>
      <c r="P14" s="9"/>
      <c r="Q14" s="10"/>
      <c r="R14" s="10"/>
      <c r="S14" s="25"/>
      <c r="T14" s="26"/>
      <c r="U14" s="25"/>
      <c r="V14" s="28"/>
      <c r="W14" s="29"/>
      <c r="X14" s="28"/>
      <c r="Y14" s="29"/>
      <c r="Z14" s="28"/>
      <c r="AA14" s="29"/>
      <c r="AB14" s="29"/>
      <c r="AC14" s="28"/>
      <c r="AD14" s="29"/>
      <c r="AE14" s="29"/>
      <c r="AF14" s="28"/>
      <c r="AG14" s="25"/>
      <c r="AH14" s="25"/>
      <c r="AI14" s="25"/>
      <c r="AJ14" s="25"/>
      <c r="AK14" s="25"/>
      <c r="AL14" s="25"/>
    </row>
    <row r="15" spans="2:38" ht="7.5" customHeight="1" x14ac:dyDescent="0.25">
      <c r="S15" s="25"/>
      <c r="T15" s="26"/>
      <c r="U15" s="25"/>
      <c r="V15" s="28"/>
      <c r="W15" s="29"/>
      <c r="X15" s="28"/>
      <c r="Y15" s="29"/>
      <c r="Z15" s="28"/>
      <c r="AA15" s="29"/>
      <c r="AB15" s="29"/>
      <c r="AC15" s="28"/>
      <c r="AD15" s="29"/>
      <c r="AE15" s="29"/>
      <c r="AF15" s="28"/>
      <c r="AG15" s="25"/>
      <c r="AH15" s="25"/>
      <c r="AI15" s="25"/>
      <c r="AJ15" s="25"/>
      <c r="AK15" s="25"/>
      <c r="AL15" s="25"/>
    </row>
    <row r="16" spans="2:38" ht="26.25" customHeight="1" x14ac:dyDescent="0.25">
      <c r="B16" s="1" t="s">
        <v>9</v>
      </c>
      <c r="C16" s="2" t="s">
        <v>7</v>
      </c>
      <c r="K16" s="3">
        <f>K9</f>
        <v>2</v>
      </c>
      <c r="L16" s="2" t="str">
        <f>IF(K16&lt;&gt;0,IF(M16&lt;&gt;0,IF(M16&gt;0,"• a   +","• a"),"• a"),"")</f>
        <v>• a</v>
      </c>
      <c r="M16" s="3">
        <f>M9</f>
        <v>-5</v>
      </c>
      <c r="N16" s="2" t="str">
        <f>IF(M16&lt;&gt;0,IF(O16&lt;&gt;0,IF(O16&gt;0,"• b   +","• b"),"• b"),IF(AND(K16&lt;&gt;0,O16&gt;0),"     +",""))</f>
        <v>• b   +</v>
      </c>
      <c r="O16" s="3">
        <f>O9</f>
        <v>4</v>
      </c>
      <c r="P16" s="2" t="str">
        <f>IF(O16&lt;&gt;0,"• c","")</f>
        <v>• c</v>
      </c>
      <c r="Q16" s="3" t="s">
        <v>3</v>
      </c>
      <c r="R16" s="3">
        <f>R9</f>
        <v>-10</v>
      </c>
      <c r="S16" s="25"/>
      <c r="T16" s="30">
        <f>IF(OR(AND(T18=2,T20=3),AND(T18=3,T20=2)),1,IF(OR(AND(T18=1,T20=3),AND(T18=3,T20=1)),2,IF(OR(AND(T18=2,T20=1),AND(T18=1,T20=2)),3,0)))</f>
        <v>1</v>
      </c>
      <c r="U16" s="25"/>
      <c r="V16" s="28"/>
      <c r="W16" s="29"/>
      <c r="X16" s="28"/>
      <c r="Y16" s="29"/>
      <c r="Z16" s="28"/>
      <c r="AA16" s="29"/>
      <c r="AB16" s="29"/>
      <c r="AC16" s="28"/>
      <c r="AD16" s="29"/>
      <c r="AE16" s="29"/>
      <c r="AF16" s="28"/>
      <c r="AG16" s="25"/>
      <c r="AH16" s="25"/>
      <c r="AI16" s="25"/>
      <c r="AJ16" s="25"/>
      <c r="AK16" s="25"/>
      <c r="AL16" s="25"/>
    </row>
    <row r="17" spans="2:38" ht="3.75" customHeight="1" x14ac:dyDescent="0.25">
      <c r="S17" s="25"/>
      <c r="T17" s="30"/>
      <c r="U17" s="25"/>
      <c r="V17" s="28"/>
      <c r="W17" s="29"/>
      <c r="X17" s="28"/>
      <c r="Y17" s="29"/>
      <c r="Z17" s="28"/>
      <c r="AA17" s="29"/>
      <c r="AB17" s="29"/>
      <c r="AC17" s="28"/>
      <c r="AD17" s="29"/>
      <c r="AE17" s="29"/>
      <c r="AF17" s="28"/>
      <c r="AG17" s="25"/>
      <c r="AH17" s="25"/>
      <c r="AI17" s="25"/>
      <c r="AJ17" s="25"/>
      <c r="AK17" s="25"/>
      <c r="AL17" s="25"/>
    </row>
    <row r="18" spans="2:38" ht="26.25" customHeight="1" x14ac:dyDescent="0.25">
      <c r="B18" s="1" t="s">
        <v>13</v>
      </c>
      <c r="C18" s="24" t="s">
        <v>8</v>
      </c>
      <c r="K18" s="3">
        <f>IF($C18="II'",K$11,K$13)</f>
        <v>0</v>
      </c>
      <c r="L18" s="2" t="str">
        <f>IF(K18&lt;&gt;0,IF(M18&lt;&gt;0,IF(M18&gt;0,"• a   +","• a"),"• a"),"")</f>
        <v/>
      </c>
      <c r="M18" s="3">
        <f>IF($C18="II'",M$11,M$13)</f>
        <v>11</v>
      </c>
      <c r="N18" s="2" t="str">
        <f>IF(M18&lt;&gt;0,IF(O18&lt;&gt;0,IF(O18&gt;0,"• b   +","• b"),"• b"),IF(AND(K18&lt;&gt;0,O18&gt;0),"     +",""))</f>
        <v>• b</v>
      </c>
      <c r="O18" s="3">
        <f>IF($C18="II'",O$11,O$13)</f>
        <v>-6</v>
      </c>
      <c r="P18" s="2" t="str">
        <f>IF(O18&lt;&gt;0,"• c","")</f>
        <v>• c</v>
      </c>
      <c r="Q18" s="3" t="s">
        <v>3</v>
      </c>
      <c r="R18" s="3">
        <f>IF($C18="II'",R$11,R$13)</f>
        <v>10</v>
      </c>
      <c r="S18" s="25"/>
      <c r="T18" s="30">
        <f>IF(OR(K18=0,M18=0,O18=0),IF(T20=1,IF(M18=0,3,IF(O18=0,2,0)),IF(T20=2,IF(K18=0,3,IF(O18=0,1,0)),IF(T20=3,IF(K18=0,2,IF(M18=0,1,0)),0))),0)</f>
        <v>3</v>
      </c>
      <c r="U18" s="25"/>
      <c r="V18" s="28"/>
      <c r="W18" s="29"/>
      <c r="X18" s="28"/>
      <c r="Y18" s="29"/>
      <c r="Z18" s="28"/>
      <c r="AA18" s="29"/>
      <c r="AB18" s="29"/>
      <c r="AC18" s="28"/>
      <c r="AD18" s="29"/>
      <c r="AE18" s="29"/>
      <c r="AF18" s="28"/>
      <c r="AG18" s="25"/>
      <c r="AH18" s="25"/>
      <c r="AI18" s="25"/>
      <c r="AJ18" s="25"/>
      <c r="AK18" s="25"/>
      <c r="AL18" s="25"/>
    </row>
    <row r="19" spans="2:38" ht="3.75" customHeight="1" x14ac:dyDescent="0.25">
      <c r="S19" s="25"/>
      <c r="T19" s="30"/>
      <c r="U19" s="25"/>
      <c r="V19" s="28"/>
      <c r="W19" s="29"/>
      <c r="X19" s="28"/>
      <c r="Y19" s="29"/>
      <c r="Z19" s="28"/>
      <c r="AA19" s="29"/>
      <c r="AB19" s="29"/>
      <c r="AC19" s="28"/>
      <c r="AD19" s="29"/>
      <c r="AE19" s="29"/>
      <c r="AF19" s="28"/>
      <c r="AG19" s="25"/>
      <c r="AH19" s="25"/>
      <c r="AI19" s="25"/>
      <c r="AJ19" s="25"/>
      <c r="AK19" s="25"/>
      <c r="AL19" s="25"/>
    </row>
    <row r="20" spans="2:38" ht="26.25" customHeight="1" x14ac:dyDescent="0.25">
      <c r="B20" s="1" t="s">
        <v>12</v>
      </c>
      <c r="C20" s="18">
        <v>1</v>
      </c>
      <c r="D20" s="2" t="s">
        <v>5</v>
      </c>
      <c r="E20" s="24" t="s">
        <v>8</v>
      </c>
      <c r="F20" s="3" t="str">
        <f>IF(G20&lt;0,"","+")</f>
        <v>+</v>
      </c>
      <c r="G20" s="18">
        <v>1</v>
      </c>
      <c r="H20" s="2" t="s">
        <v>5</v>
      </c>
      <c r="I20" s="24" t="s">
        <v>10</v>
      </c>
      <c r="K20" s="17">
        <v>0</v>
      </c>
      <c r="L20" s="2" t="str">
        <f>IF(K20&lt;&gt;0,IF(M20&lt;&gt;0,IF(M20&gt;0,"• a   +","• a"),"• a"),"")</f>
        <v/>
      </c>
      <c r="M20" s="17">
        <v>40</v>
      </c>
      <c r="N20" s="2" t="str">
        <f>IF(M20&lt;&gt;0,IF(O20&lt;&gt;0,IF(O20&gt;0,"• b   +","• b"),"• b"),IF(AND(K20&lt;&gt;0,O20&gt;0),"     +",""))</f>
        <v>• b</v>
      </c>
      <c r="O20" s="17">
        <v>0</v>
      </c>
      <c r="P20" s="2" t="str">
        <f>IF(O20&lt;&gt;0,"• c","")</f>
        <v/>
      </c>
      <c r="Q20" s="3" t="s">
        <v>3</v>
      </c>
      <c r="R20" s="17">
        <v>80</v>
      </c>
      <c r="S20" s="25"/>
      <c r="T20" s="30">
        <f>IF(AND(M20=0,O20=0),1,IF(AND(K20=0,O20=0),2,IF(AND(K20=0,M20=0),3,0)))</f>
        <v>2</v>
      </c>
      <c r="U20" s="25"/>
      <c r="V20" s="28">
        <f>$C20*IF($E20="II'",K$11,K$13)+$G20*IF($I20="II'",K$11,K$13)</f>
        <v>0</v>
      </c>
      <c r="W20" s="29"/>
      <c r="X20" s="28">
        <f>$C20*IF($E20="II'",M$11,M$13)+$G20*IF($I20="II'",M$11,M$13)</f>
        <v>40</v>
      </c>
      <c r="Y20" s="29"/>
      <c r="Z20" s="28">
        <f>$C20*IF($E20="II'",O$11,O$13)+$G20*IF($I20="II'",O$11,O$13)</f>
        <v>0</v>
      </c>
      <c r="AA20" s="29"/>
      <c r="AB20" s="29"/>
      <c r="AC20" s="28">
        <f>$C20*IF($E20="II'",R$11,R$13)+$G20*IF($I20="II'",R$11,R$13)</f>
        <v>80</v>
      </c>
      <c r="AD20" s="29"/>
      <c r="AE20" s="29"/>
      <c r="AF20" s="28"/>
      <c r="AG20" s="25"/>
      <c r="AH20" s="25"/>
      <c r="AI20" s="25"/>
      <c r="AJ20" s="25"/>
      <c r="AK20" s="25"/>
      <c r="AL20" s="25"/>
    </row>
    <row r="21" spans="2:38" ht="7.5" customHeight="1" thickBot="1" x14ac:dyDescent="0.3">
      <c r="S21" s="25"/>
      <c r="T21" s="26"/>
      <c r="U21" s="25"/>
      <c r="V21" s="28"/>
      <c r="W21" s="29"/>
      <c r="X21" s="28"/>
      <c r="Y21" s="29"/>
      <c r="Z21" s="28"/>
      <c r="AA21" s="29"/>
      <c r="AB21" s="29"/>
      <c r="AC21" s="28"/>
      <c r="AD21" s="29"/>
      <c r="AE21" s="29"/>
      <c r="AF21" s="28"/>
      <c r="AG21" s="25"/>
      <c r="AH21" s="25"/>
      <c r="AI21" s="25"/>
      <c r="AJ21" s="25"/>
      <c r="AK21" s="25"/>
      <c r="AL21" s="25"/>
    </row>
    <row r="22" spans="2:38" ht="11.25" customHeight="1" x14ac:dyDescent="0.25">
      <c r="I22" s="12"/>
      <c r="J22" s="13"/>
      <c r="K22" s="14"/>
      <c r="L22" s="13"/>
      <c r="M22" s="14"/>
      <c r="N22" s="13"/>
      <c r="O22" s="14"/>
      <c r="P22" s="13"/>
      <c r="Q22" s="14"/>
      <c r="R22" s="14"/>
      <c r="S22" s="25"/>
      <c r="T22" s="26"/>
      <c r="U22" s="25"/>
      <c r="V22" s="28"/>
      <c r="W22" s="29"/>
      <c r="X22" s="28"/>
      <c r="Y22" s="29"/>
      <c r="Z22" s="28"/>
      <c r="AA22" s="29"/>
      <c r="AB22" s="29"/>
      <c r="AC22" s="28"/>
      <c r="AD22" s="29"/>
      <c r="AE22" s="29"/>
      <c r="AF22" s="28"/>
      <c r="AG22" s="25"/>
      <c r="AH22" s="25"/>
      <c r="AI22" s="25"/>
      <c r="AJ22" s="25"/>
      <c r="AK22" s="25"/>
      <c r="AL22" s="25"/>
    </row>
    <row r="23" spans="2:38" x14ac:dyDescent="0.25">
      <c r="B23" s="39">
        <f>IF(T20&gt;0,1,0)</f>
        <v>1</v>
      </c>
      <c r="C23" s="31"/>
      <c r="D23" s="31"/>
      <c r="E23" s="31"/>
      <c r="F23" s="31"/>
      <c r="G23" s="31"/>
      <c r="H23" s="31"/>
      <c r="I23" s="32" t="str">
        <f>IF(B23=0,"","III''")</f>
        <v>III''</v>
      </c>
      <c r="J23" s="31"/>
      <c r="K23" s="33"/>
      <c r="L23" s="31"/>
      <c r="M23" s="33"/>
      <c r="N23" s="33"/>
      <c r="O23" s="32">
        <f>IF(T20=1,K20,IF(T20=2,M20,IF(T20=3,O20,"")))</f>
        <v>40</v>
      </c>
      <c r="P23" s="32" t="str">
        <f>IF(T20=1,"• a",IF(T20=2,"• b",IF(T20=3,"• c","")))</f>
        <v>• b</v>
      </c>
      <c r="Q23" s="32" t="str">
        <f>IF($T$20&gt;0,"=","")</f>
        <v>=</v>
      </c>
      <c r="R23" s="33">
        <f>IF(T20&gt;0,R20,"")</f>
        <v>80</v>
      </c>
      <c r="S23" s="31"/>
      <c r="T23" s="34" t="str">
        <f>IF(B23=0,"","| :")</f>
        <v>| :</v>
      </c>
      <c r="U23" s="35">
        <v>40</v>
      </c>
      <c r="V23" s="28"/>
      <c r="W23" s="29"/>
      <c r="X23" s="28"/>
      <c r="Y23" s="29"/>
      <c r="Z23" s="28"/>
      <c r="AA23" s="29"/>
      <c r="AB23" s="29"/>
      <c r="AC23" s="28"/>
      <c r="AD23" s="29"/>
      <c r="AE23" s="29"/>
      <c r="AF23" s="28">
        <f>IF(T20&gt;0,O23,"?")</f>
        <v>40</v>
      </c>
      <c r="AG23" s="25"/>
      <c r="AH23" s="28" t="str">
        <f>TEXT(O23,"#,################")</f>
        <v>40,</v>
      </c>
      <c r="AI23" s="28" t="str">
        <f>TEXT(R23,"#,################")</f>
        <v>80,</v>
      </c>
      <c r="AJ23" s="25">
        <f>LEN(AH23)-SEARCH(",",AH23,1)</f>
        <v>0</v>
      </c>
      <c r="AK23" s="25">
        <f>LEN(AI23)-SEARCH(",",AI23,1)</f>
        <v>0</v>
      </c>
      <c r="AL23" s="25">
        <f>10^(MIN(10,MAX(AJ23,AK23)))</f>
        <v>1</v>
      </c>
    </row>
    <row r="24" spans="2:38" ht="3.75" customHeight="1" x14ac:dyDescent="0.25">
      <c r="B24" s="39"/>
      <c r="C24" s="31"/>
      <c r="D24" s="31"/>
      <c r="E24" s="31"/>
      <c r="F24" s="31"/>
      <c r="G24" s="31"/>
      <c r="H24" s="31"/>
      <c r="I24" s="32"/>
      <c r="J24" s="31"/>
      <c r="K24" s="33"/>
      <c r="L24" s="31"/>
      <c r="M24" s="33"/>
      <c r="N24" s="31"/>
      <c r="O24" s="33"/>
      <c r="P24" s="31"/>
      <c r="Q24" s="33"/>
      <c r="R24" s="33"/>
      <c r="S24" s="31"/>
      <c r="T24" s="34"/>
      <c r="U24" s="31"/>
      <c r="V24" s="28"/>
      <c r="W24" s="29"/>
      <c r="X24" s="28"/>
      <c r="Y24" s="29"/>
      <c r="Z24" s="28"/>
      <c r="AA24" s="29"/>
      <c r="AB24" s="29"/>
      <c r="AC24" s="28"/>
      <c r="AD24" s="29"/>
      <c r="AE24" s="29"/>
      <c r="AF24" s="28"/>
      <c r="AG24" s="25"/>
      <c r="AH24" s="25"/>
      <c r="AI24" s="25"/>
      <c r="AJ24" s="25"/>
      <c r="AK24" s="25"/>
      <c r="AL24" s="25"/>
    </row>
    <row r="25" spans="2:38" x14ac:dyDescent="0.25">
      <c r="B25" s="39">
        <f>B23</f>
        <v>1</v>
      </c>
      <c r="C25" s="31"/>
      <c r="D25" s="31"/>
      <c r="E25" s="31"/>
      <c r="F25" s="31"/>
      <c r="G25" s="31"/>
      <c r="H25" s="31"/>
      <c r="I25" s="32"/>
      <c r="J25" s="31"/>
      <c r="K25" s="33"/>
      <c r="L25" s="31"/>
      <c r="M25" s="33"/>
      <c r="N25" s="31"/>
      <c r="O25" s="33"/>
      <c r="P25" s="32" t="str">
        <f>IF(T20=1,"a",IF(T20=2,"b",IF(T20=3,"c","")))</f>
        <v>b</v>
      </c>
      <c r="Q25" s="32" t="str">
        <f>IF($T$20&gt;0,"=","")</f>
        <v>=</v>
      </c>
      <c r="R25" s="36">
        <v>2</v>
      </c>
      <c r="S25" s="31" t="str">
        <f>IF(AND(T20&gt;0,B26=1),IF(AND(ROUND(R25,0)&lt;&gt;R25,AJ23&lt;=10),CONCATENATE(IF(O23*R23&lt;0,"=  -","=  "),ABS(R23*AL23)/GCD(ABS(O23*AL23),ABS(R23*AL23))," / ",ABS(O23*AL23)/GCD(ABS(O23*AL23),ABS(R23*AL23))),""),"")</f>
        <v/>
      </c>
      <c r="T25" s="34"/>
      <c r="U25" s="31"/>
      <c r="V25" s="28"/>
      <c r="W25" s="29"/>
      <c r="X25" s="28"/>
      <c r="Y25" s="29"/>
      <c r="Z25" s="28"/>
      <c r="AA25" s="29"/>
      <c r="AB25" s="29"/>
      <c r="AC25" s="28">
        <f>IF(T20&gt;0,R23/O23,"?")</f>
        <v>2</v>
      </c>
      <c r="AD25" s="29"/>
      <c r="AE25" s="29"/>
      <c r="AF25" s="28"/>
      <c r="AG25" s="25"/>
      <c r="AH25" s="25"/>
      <c r="AI25" s="25"/>
      <c r="AJ25" s="25"/>
      <c r="AK25" s="25"/>
      <c r="AL25" s="25"/>
    </row>
    <row r="26" spans="2:38" ht="13.5" customHeight="1" x14ac:dyDescent="0.25">
      <c r="B26" s="39">
        <f>B27</f>
        <v>1</v>
      </c>
      <c r="C26" s="31"/>
      <c r="D26" s="31"/>
      <c r="E26" s="31"/>
      <c r="F26" s="31"/>
      <c r="G26" s="31"/>
      <c r="H26" s="31"/>
      <c r="I26" s="32"/>
      <c r="J26" s="31"/>
      <c r="K26" s="33"/>
      <c r="L26" s="31"/>
      <c r="M26" s="33"/>
      <c r="N26" s="31"/>
      <c r="O26" s="33"/>
      <c r="P26" s="31"/>
      <c r="Q26" s="33"/>
      <c r="R26" s="33"/>
      <c r="S26" s="37" t="str">
        <f>IF(AND(T20&gt;0,B26&gt;0),IF(ROUND(R25,3)&lt;&gt;R25,"!!! Kommazahl nicht vollständig angezeigt. ==&gt; Zum Weiterrechnen Bruch verwenden !!!",""),"")</f>
        <v/>
      </c>
      <c r="T26" s="34"/>
      <c r="U26" s="31"/>
      <c r="V26" s="28"/>
      <c r="W26" s="29"/>
      <c r="X26" s="28"/>
      <c r="Y26" s="29"/>
      <c r="Z26" s="28"/>
      <c r="AA26" s="29"/>
      <c r="AB26" s="29"/>
      <c r="AC26" s="28"/>
      <c r="AD26" s="29"/>
      <c r="AE26" s="29"/>
      <c r="AF26" s="28"/>
      <c r="AG26" s="25"/>
      <c r="AH26" s="25"/>
      <c r="AI26" s="25"/>
      <c r="AJ26" s="25"/>
      <c r="AK26" s="25"/>
      <c r="AL26" s="25"/>
    </row>
    <row r="27" spans="2:38" x14ac:dyDescent="0.25">
      <c r="B27" s="39">
        <f>IF(AND(T18&gt;0,ISNUMBER(R25)),1,0)</f>
        <v>1</v>
      </c>
      <c r="C27" s="31"/>
      <c r="D27" s="31"/>
      <c r="E27" s="31"/>
      <c r="F27" s="31"/>
      <c r="G27" s="31"/>
      <c r="H27" s="31"/>
      <c r="I27" s="32" t="str">
        <f>IF(B27=0,"","in II''")</f>
        <v>in II''</v>
      </c>
      <c r="J27" s="31"/>
      <c r="K27" s="36"/>
      <c r="L27" s="32" t="str">
        <f>IF(T18=1,IF(M27&lt;&gt;0,IF(M27&gt;0,"• a   +","• a"),"• a"),IF(AND($T$18&gt;0,K27&lt;&gt;0,M27&gt;0),"+",""))</f>
        <v/>
      </c>
      <c r="M27" s="36">
        <v>22</v>
      </c>
      <c r="N27" s="32" t="str">
        <f>IF(T18=2,IF(O27&lt;&gt;0,IF(O27&gt;0,"• b   +","• b"),"• b"),IF(AND($T$18&gt;0,O27&gt;0),"+",""))</f>
        <v/>
      </c>
      <c r="O27" s="36">
        <v>-6</v>
      </c>
      <c r="P27" s="32" t="str">
        <f>IF(T18=3,"• c","")</f>
        <v>• c</v>
      </c>
      <c r="Q27" s="32" t="str">
        <f>IF($T$18&gt;0,"=","")</f>
        <v>=</v>
      </c>
      <c r="R27" s="38">
        <f>IF(T18&gt;0,R18,"")</f>
        <v>10</v>
      </c>
      <c r="S27" s="31"/>
      <c r="T27" s="34" t="str">
        <f>IF(B27=0,"",IF(U27&gt;=0,"| +","|  "))</f>
        <v xml:space="preserve">|  </v>
      </c>
      <c r="U27" s="35">
        <v>-22</v>
      </c>
      <c r="V27" s="28">
        <f>IF(T18=1,K18,IF(T20=1,R25*K18,IF(T16=1,0,"?")))</f>
        <v>0</v>
      </c>
      <c r="W27" s="29"/>
      <c r="X27" s="28">
        <f>IF(T18=2,M18,IF(T20=2,R25*M18,IF(T16=2,0,"?")))</f>
        <v>22</v>
      </c>
      <c r="Y27" s="29"/>
      <c r="Z27" s="28">
        <f>IF(T18=3,O18,IF(T20=3,R25*O18,IF(T16=3,0,"?")))</f>
        <v>-6</v>
      </c>
      <c r="AA27" s="29"/>
      <c r="AB27" s="29"/>
      <c r="AC27" s="28"/>
      <c r="AD27" s="29"/>
      <c r="AE27" s="29"/>
      <c r="AF27" s="28">
        <f>IF(T18&gt;0,IF(T20=1,-V27,IF(T20=2,-X27,IF(T20=3,-Z27,"?"))),"?")</f>
        <v>-22</v>
      </c>
      <c r="AG27" s="25"/>
      <c r="AH27" s="25"/>
      <c r="AI27" s="25"/>
      <c r="AJ27" s="25"/>
      <c r="AK27" s="25"/>
      <c r="AL27" s="25"/>
    </row>
    <row r="28" spans="2:38" ht="3.75" customHeight="1" x14ac:dyDescent="0.25">
      <c r="B28" s="39"/>
      <c r="C28" s="31"/>
      <c r="D28" s="31"/>
      <c r="E28" s="31"/>
      <c r="F28" s="31"/>
      <c r="G28" s="31"/>
      <c r="H28" s="31"/>
      <c r="I28" s="32"/>
      <c r="J28" s="31"/>
      <c r="K28" s="33"/>
      <c r="L28" s="31"/>
      <c r="M28" s="33"/>
      <c r="N28" s="31"/>
      <c r="O28" s="33"/>
      <c r="P28" s="31"/>
      <c r="Q28" s="33"/>
      <c r="R28" s="33"/>
      <c r="S28" s="31"/>
      <c r="T28" s="34"/>
      <c r="U28" s="31"/>
      <c r="V28" s="28"/>
      <c r="W28" s="29"/>
      <c r="X28" s="28"/>
      <c r="Y28" s="29"/>
      <c r="Z28" s="28"/>
      <c r="AA28" s="29"/>
      <c r="AB28" s="29"/>
      <c r="AC28" s="28"/>
      <c r="AD28" s="29"/>
      <c r="AE28" s="29"/>
      <c r="AF28" s="28"/>
      <c r="AG28" s="25"/>
      <c r="AH28" s="25"/>
      <c r="AI28" s="25"/>
      <c r="AJ28" s="25"/>
      <c r="AK28" s="25"/>
      <c r="AL28" s="25"/>
    </row>
    <row r="29" spans="2:38" ht="18.75" customHeight="1" x14ac:dyDescent="0.25">
      <c r="B29" s="39">
        <f>B27</f>
        <v>1</v>
      </c>
      <c r="C29" s="31"/>
      <c r="D29" s="31"/>
      <c r="E29" s="31"/>
      <c r="F29" s="31"/>
      <c r="G29" s="31"/>
      <c r="H29" s="31"/>
      <c r="I29" s="32"/>
      <c r="J29" s="31"/>
      <c r="K29" s="33"/>
      <c r="L29" s="31"/>
      <c r="M29" s="33"/>
      <c r="N29" s="31"/>
      <c r="O29" s="38">
        <f>IF(T18=1,K27,IF(T18=2,M27,IF(T18=3,O27,"")))</f>
        <v>-6</v>
      </c>
      <c r="P29" s="32" t="str">
        <f>IF(T18=1,"• a",IF(T18=2,"• b",IF(T18=3,"• c","")))</f>
        <v>• c</v>
      </c>
      <c r="Q29" s="32" t="str">
        <f>IF($T$18&gt;0,"=","")</f>
        <v>=</v>
      </c>
      <c r="R29" s="36">
        <v>-12</v>
      </c>
      <c r="S29" s="31"/>
      <c r="T29" s="34" t="str">
        <f>IF(B29=0,"","| :")</f>
        <v>| :</v>
      </c>
      <c r="U29" s="35">
        <v>-6</v>
      </c>
      <c r="V29" s="28"/>
      <c r="W29" s="29"/>
      <c r="X29" s="28"/>
      <c r="Y29" s="29"/>
      <c r="Z29" s="28"/>
      <c r="AA29" s="29"/>
      <c r="AB29" s="29"/>
      <c r="AC29" s="28">
        <f>IF(T18&gt;0,R27+AF27,"?")</f>
        <v>-12</v>
      </c>
      <c r="AD29" s="29"/>
      <c r="AE29" s="29"/>
      <c r="AF29" s="28">
        <f>IF(T18&gt;0,O29,"?")</f>
        <v>-6</v>
      </c>
      <c r="AG29" s="25"/>
      <c r="AH29" s="28" t="str">
        <f>TEXT(O29,"#,################")</f>
        <v>-6,</v>
      </c>
      <c r="AI29" s="28" t="str">
        <f>TEXT(R29,"#,################")</f>
        <v>-12,</v>
      </c>
      <c r="AJ29" s="25">
        <f>LEN(AH29)-SEARCH(",",AH29,1)</f>
        <v>0</v>
      </c>
      <c r="AK29" s="25">
        <f>LEN(AI29)-SEARCH(",",AI29,1)</f>
        <v>0</v>
      </c>
      <c r="AL29" s="25">
        <f>10^(MIN(10,MAX(AJ29,AK29)))</f>
        <v>1</v>
      </c>
    </row>
    <row r="30" spans="2:38" ht="3.75" customHeight="1" x14ac:dyDescent="0.25">
      <c r="B30" s="39"/>
      <c r="C30" s="31"/>
      <c r="D30" s="31"/>
      <c r="E30" s="31"/>
      <c r="F30" s="31"/>
      <c r="G30" s="31"/>
      <c r="H30" s="31"/>
      <c r="I30" s="32"/>
      <c r="J30" s="31"/>
      <c r="K30" s="33"/>
      <c r="L30" s="31"/>
      <c r="M30" s="33"/>
      <c r="N30" s="31"/>
      <c r="O30" s="33"/>
      <c r="P30" s="31"/>
      <c r="Q30" s="33"/>
      <c r="R30" s="33"/>
      <c r="S30" s="31"/>
      <c r="T30" s="34"/>
      <c r="U30" s="31"/>
      <c r="V30" s="28"/>
      <c r="W30" s="29"/>
      <c r="X30" s="28"/>
      <c r="Y30" s="29"/>
      <c r="Z30" s="28"/>
      <c r="AA30" s="29"/>
      <c r="AB30" s="29"/>
      <c r="AC30" s="28"/>
      <c r="AD30" s="29"/>
      <c r="AE30" s="29"/>
      <c r="AF30" s="28"/>
      <c r="AG30" s="25"/>
      <c r="AH30" s="25"/>
      <c r="AI30" s="25"/>
      <c r="AJ30" s="25"/>
      <c r="AK30" s="25"/>
      <c r="AL30" s="25"/>
    </row>
    <row r="31" spans="2:38" x14ac:dyDescent="0.25">
      <c r="B31" s="39">
        <f>B29</f>
        <v>1</v>
      </c>
      <c r="C31" s="31"/>
      <c r="D31" s="31"/>
      <c r="E31" s="31"/>
      <c r="F31" s="31"/>
      <c r="G31" s="31"/>
      <c r="H31" s="31"/>
      <c r="I31" s="32"/>
      <c r="J31" s="31"/>
      <c r="K31" s="33"/>
      <c r="L31" s="31"/>
      <c r="M31" s="33"/>
      <c r="N31" s="31"/>
      <c r="O31" s="33"/>
      <c r="P31" s="32" t="str">
        <f>IF(T18=1,"a",IF(T18=2,"b",IF(T18=3,"c","")))</f>
        <v>c</v>
      </c>
      <c r="Q31" s="32" t="str">
        <f>IF($T$18&gt;0,"=","")</f>
        <v>=</v>
      </c>
      <c r="R31" s="36">
        <v>2</v>
      </c>
      <c r="S31" s="31" t="str">
        <f>IF(AND(T18&gt;0,B32=1),IF(AND(ROUND(R31,0)&lt;&gt;R31,AJ29&lt;=10),CONCATENATE(IF(O29*R29&lt;0,"=  -","=  "),ABS(R29*AL29)/GCD(ABS(O29*AL29),ABS(R29*AL29))," / ",ABS(O29*AL29)/GCD(ABS(O29*AL29),ABS(R29*AL29))),""),"")</f>
        <v/>
      </c>
      <c r="T31" s="34"/>
      <c r="U31" s="31"/>
      <c r="V31" s="28"/>
      <c r="W31" s="29"/>
      <c r="X31" s="28"/>
      <c r="Y31" s="29"/>
      <c r="Z31" s="28"/>
      <c r="AA31" s="29"/>
      <c r="AB31" s="29"/>
      <c r="AC31" s="28">
        <f>IF(T18&gt;0,R29/O29,"?")</f>
        <v>2</v>
      </c>
      <c r="AD31" s="29"/>
      <c r="AE31" s="29"/>
      <c r="AF31" s="28"/>
      <c r="AG31" s="25"/>
      <c r="AH31" s="25"/>
      <c r="AI31" s="25"/>
      <c r="AJ31" s="25"/>
      <c r="AK31" s="25"/>
      <c r="AL31" s="25"/>
    </row>
    <row r="32" spans="2:38" ht="13.5" customHeight="1" x14ac:dyDescent="0.25">
      <c r="B32" s="39">
        <f>B33</f>
        <v>1</v>
      </c>
      <c r="C32" s="31"/>
      <c r="D32" s="31"/>
      <c r="E32" s="31"/>
      <c r="F32" s="31"/>
      <c r="G32" s="31"/>
      <c r="H32" s="31"/>
      <c r="I32" s="32"/>
      <c r="J32" s="31"/>
      <c r="K32" s="33"/>
      <c r="L32" s="31"/>
      <c r="M32" s="33"/>
      <c r="N32" s="31"/>
      <c r="O32" s="33"/>
      <c r="P32" s="31"/>
      <c r="Q32" s="33"/>
      <c r="R32" s="33"/>
      <c r="S32" s="37" t="str">
        <f>IF(AND(T18&gt;0,B32&gt;0),IF(ROUND(R31,3)&lt;&gt;R31,"!!! Kommazahl nicht vollständig angezeigt. ==&gt; Zum Weiterrechnen Bruch verwenden !!!",""),"")</f>
        <v/>
      </c>
      <c r="T32" s="34"/>
      <c r="U32" s="31"/>
      <c r="V32" s="28"/>
      <c r="W32" s="29"/>
      <c r="X32" s="28"/>
      <c r="Y32" s="29"/>
      <c r="Z32" s="28"/>
      <c r="AA32" s="29"/>
      <c r="AB32" s="29"/>
      <c r="AC32" s="28"/>
      <c r="AD32" s="29"/>
      <c r="AE32" s="29"/>
      <c r="AF32" s="28"/>
      <c r="AG32" s="25"/>
      <c r="AH32" s="25"/>
      <c r="AI32" s="25"/>
      <c r="AJ32" s="25"/>
      <c r="AK32" s="25"/>
      <c r="AL32" s="25"/>
    </row>
    <row r="33" spans="2:38" x14ac:dyDescent="0.25">
      <c r="B33" s="39">
        <f>IF(AND(T16&gt;0,ISNUMBER(R31)),1,0)</f>
        <v>1</v>
      </c>
      <c r="C33" s="31"/>
      <c r="D33" s="31"/>
      <c r="E33" s="31"/>
      <c r="F33" s="31"/>
      <c r="G33" s="31"/>
      <c r="H33" s="31"/>
      <c r="I33" s="32" t="str">
        <f>IF(B33=0,"","in I''")</f>
        <v>in I''</v>
      </c>
      <c r="J33" s="31"/>
      <c r="K33" s="36">
        <v>2</v>
      </c>
      <c r="L33" s="32" t="str">
        <f>IF(T16=1,IF(M33&lt;&gt;0,IF(M33&gt;0,"• a   +","• a"),"• a"),IF(AND($T$18&gt;0,K33&lt;&gt;0,M33&gt;0),"+",""))</f>
        <v>• a</v>
      </c>
      <c r="M33" s="36">
        <v>-10</v>
      </c>
      <c r="N33" s="32" t="str">
        <f>IF(T16=2,IF(O33&lt;&gt;0,IF(O33&gt;0,"• b   +","• b"),"• b"),IF(AND($T$18&gt;0,O33&gt;0),"+",""))</f>
        <v>+</v>
      </c>
      <c r="O33" s="36">
        <v>8</v>
      </c>
      <c r="P33" s="32" t="str">
        <f>IF(T16=3,"• c","")</f>
        <v/>
      </c>
      <c r="Q33" s="32" t="str">
        <f>IF($T$18&gt;0,"=","")</f>
        <v>=</v>
      </c>
      <c r="R33" s="33">
        <f>IF(T18&gt;0,R16,"")</f>
        <v>-10</v>
      </c>
      <c r="S33" s="31"/>
      <c r="T33" s="34"/>
      <c r="U33" s="31"/>
      <c r="V33" s="28">
        <f>IF(T16=1,K16,IF(T18=1,R31*K16,IF(T20=1,R25*K16,"?")))</f>
        <v>2</v>
      </c>
      <c r="W33" s="29"/>
      <c r="X33" s="28">
        <f>IF(T16=2,M16,IF(T18=2,R31*M16,IF(T20=2,R25*M16,"?")))</f>
        <v>-10</v>
      </c>
      <c r="Y33" s="29"/>
      <c r="Z33" s="28">
        <f>IF(T16=3,O16,IF(T18=3,R31*O16,IF(T20=3,R25*O16,"?")))</f>
        <v>8</v>
      </c>
      <c r="AA33" s="29"/>
      <c r="AB33" s="29"/>
      <c r="AC33" s="28"/>
      <c r="AD33" s="29"/>
      <c r="AE33" s="29"/>
      <c r="AF33" s="28"/>
      <c r="AG33" s="25"/>
      <c r="AH33" s="25"/>
      <c r="AI33" s="25"/>
      <c r="AJ33" s="25"/>
      <c r="AK33" s="25"/>
      <c r="AL33" s="25"/>
    </row>
    <row r="34" spans="2:38" ht="3.75" customHeight="1" x14ac:dyDescent="0.25">
      <c r="B34" s="39"/>
      <c r="C34" s="31"/>
      <c r="D34" s="31"/>
      <c r="E34" s="31"/>
      <c r="F34" s="31"/>
      <c r="G34" s="31"/>
      <c r="H34" s="31"/>
      <c r="I34" s="32"/>
      <c r="J34" s="31"/>
      <c r="K34" s="33"/>
      <c r="L34" s="33" t="str">
        <f>IF(K34&lt;&gt;0,IF(M34&lt;&gt;0,IF(M34&gt;0,"+",""),""),"")</f>
        <v/>
      </c>
      <c r="M34" s="33"/>
      <c r="N34" s="31"/>
      <c r="O34" s="33"/>
      <c r="P34" s="31"/>
      <c r="Q34" s="33"/>
      <c r="R34" s="33"/>
      <c r="S34" s="31"/>
      <c r="T34" s="34"/>
      <c r="U34" s="31"/>
      <c r="V34" s="28"/>
      <c r="W34" s="29"/>
      <c r="X34" s="28"/>
      <c r="Y34" s="29"/>
      <c r="Z34" s="28"/>
      <c r="AA34" s="29"/>
      <c r="AB34" s="29"/>
      <c r="AC34" s="28"/>
      <c r="AD34" s="29"/>
      <c r="AE34" s="29"/>
      <c r="AF34" s="28"/>
      <c r="AG34" s="25"/>
      <c r="AH34" s="25"/>
      <c r="AI34" s="25"/>
      <c r="AJ34" s="25"/>
      <c r="AK34" s="25"/>
      <c r="AL34" s="25"/>
    </row>
    <row r="35" spans="2:38" x14ac:dyDescent="0.25">
      <c r="B35" s="39">
        <f>B33</f>
        <v>1</v>
      </c>
      <c r="C35" s="31"/>
      <c r="D35" s="31"/>
      <c r="E35" s="31"/>
      <c r="F35" s="31"/>
      <c r="G35" s="31"/>
      <c r="H35" s="31"/>
      <c r="I35" s="32"/>
      <c r="J35" s="31"/>
      <c r="K35" s="33"/>
      <c r="L35" s="31"/>
      <c r="M35" s="36">
        <v>-2</v>
      </c>
      <c r="N35" s="32" t="str">
        <f>IF(AND($T$18&gt;0,M35&lt;&gt;0,O35&gt;0),"+","")</f>
        <v>+</v>
      </c>
      <c r="O35" s="38">
        <f>IF(T16=1,K33,IF(T16=2,M33,IF(T16=3,O33,"")))</f>
        <v>2</v>
      </c>
      <c r="P35" s="32" t="str">
        <f>IF(T16=1,"• a",IF(T16=2,"• b",IF(T16=3,"• c","")))</f>
        <v>• a</v>
      </c>
      <c r="Q35" s="32" t="str">
        <f>IF($T$18&gt;0,"=","")</f>
        <v>=</v>
      </c>
      <c r="R35" s="33">
        <f>IF(T18&gt;0,R33,"")</f>
        <v>-10</v>
      </c>
      <c r="S35" s="31"/>
      <c r="T35" s="34" t="str">
        <f>IF(B35=0,"",IF(U35&gt;=0,"| +","|  "))</f>
        <v>| +</v>
      </c>
      <c r="U35" s="35">
        <v>2</v>
      </c>
      <c r="V35" s="28"/>
      <c r="W35" s="29"/>
      <c r="X35" s="28">
        <f>IF(T16=1,M33+O33,IF(T16=2,K33+O33,IF(T16=3,K33+M33,"?")))</f>
        <v>-2</v>
      </c>
      <c r="Y35" s="29"/>
      <c r="Z35" s="28"/>
      <c r="AA35" s="29"/>
      <c r="AB35" s="29"/>
      <c r="AC35" s="28"/>
      <c r="AD35" s="29"/>
      <c r="AE35" s="29"/>
      <c r="AF35" s="28">
        <f>IF(T18&gt;0,-M35,"?")</f>
        <v>2</v>
      </c>
      <c r="AG35" s="25"/>
      <c r="AH35" s="25"/>
      <c r="AI35" s="25"/>
      <c r="AJ35" s="25"/>
      <c r="AK35" s="25"/>
      <c r="AL35" s="25"/>
    </row>
    <row r="36" spans="2:38" ht="3.75" customHeight="1" x14ac:dyDescent="0.25">
      <c r="B36" s="39"/>
      <c r="C36" s="31"/>
      <c r="D36" s="31"/>
      <c r="E36" s="31"/>
      <c r="F36" s="31"/>
      <c r="G36" s="31"/>
      <c r="H36" s="31"/>
      <c r="I36" s="32"/>
      <c r="J36" s="31"/>
      <c r="K36" s="33"/>
      <c r="L36" s="31"/>
      <c r="M36" s="33"/>
      <c r="N36" s="31"/>
      <c r="O36" s="33"/>
      <c r="P36" s="31"/>
      <c r="Q36" s="33"/>
      <c r="R36" s="33"/>
      <c r="S36" s="31"/>
      <c r="T36" s="34"/>
      <c r="U36" s="31"/>
      <c r="V36" s="28"/>
      <c r="W36" s="29"/>
      <c r="X36" s="28"/>
      <c r="Y36" s="29"/>
      <c r="Z36" s="28"/>
      <c r="AA36" s="29"/>
      <c r="AB36" s="29"/>
      <c r="AC36" s="28"/>
      <c r="AD36" s="29"/>
      <c r="AE36" s="29"/>
      <c r="AF36" s="28"/>
      <c r="AG36" s="25"/>
      <c r="AH36" s="25"/>
      <c r="AI36" s="25"/>
      <c r="AJ36" s="25"/>
      <c r="AK36" s="25"/>
      <c r="AL36" s="25"/>
    </row>
    <row r="37" spans="2:38" x14ac:dyDescent="0.25">
      <c r="B37" s="39">
        <f>B35</f>
        <v>1</v>
      </c>
      <c r="C37" s="31"/>
      <c r="D37" s="31"/>
      <c r="E37" s="31"/>
      <c r="F37" s="31"/>
      <c r="G37" s="31"/>
      <c r="H37" s="31"/>
      <c r="I37" s="32"/>
      <c r="J37" s="31"/>
      <c r="K37" s="33"/>
      <c r="L37" s="31"/>
      <c r="M37" s="33"/>
      <c r="N37" s="31"/>
      <c r="O37" s="38">
        <f>O35</f>
        <v>2</v>
      </c>
      <c r="P37" s="32" t="str">
        <f>IF(T16=1,"• a",IF(T16=2,"• b",IF(T16=3,"• c","")))</f>
        <v>• a</v>
      </c>
      <c r="Q37" s="32" t="str">
        <f>IF($T$18&gt;0,"=","")</f>
        <v>=</v>
      </c>
      <c r="R37" s="36">
        <v>-8</v>
      </c>
      <c r="S37" s="31"/>
      <c r="T37" s="34" t="str">
        <f>IF(B37=0,"","| :")</f>
        <v>| :</v>
      </c>
      <c r="U37" s="35">
        <v>2</v>
      </c>
      <c r="V37" s="28"/>
      <c r="W37" s="29"/>
      <c r="X37" s="28"/>
      <c r="Y37" s="29"/>
      <c r="Z37" s="28"/>
      <c r="AA37" s="29"/>
      <c r="AB37" s="29"/>
      <c r="AC37" s="28">
        <f>IF(T18&gt;0,R35-M35,"?")</f>
        <v>-8</v>
      </c>
      <c r="AD37" s="29"/>
      <c r="AE37" s="29"/>
      <c r="AF37" s="28">
        <f>IF(T18&gt;0,O37,"?")</f>
        <v>2</v>
      </c>
      <c r="AG37" s="25"/>
      <c r="AH37" s="28" t="str">
        <f>TEXT(O37,"#,################")</f>
        <v>2,</v>
      </c>
      <c r="AI37" s="28" t="str">
        <f>TEXT(R37,"#,################")</f>
        <v>-8,</v>
      </c>
      <c r="AJ37" s="25">
        <f>LEN(AH37)-SEARCH(",",AH37,1)</f>
        <v>0</v>
      </c>
      <c r="AK37" s="25">
        <f>LEN(AI37)-SEARCH(",",AI37,1)</f>
        <v>0</v>
      </c>
      <c r="AL37" s="25">
        <f>10^(MIN(10,MAX(AJ37,AK37)))</f>
        <v>1</v>
      </c>
    </row>
    <row r="38" spans="2:38" ht="3.75" customHeight="1" x14ac:dyDescent="0.25">
      <c r="B38" s="39"/>
      <c r="C38" s="31"/>
      <c r="D38" s="31"/>
      <c r="E38" s="31"/>
      <c r="F38" s="31"/>
      <c r="G38" s="31"/>
      <c r="H38" s="31"/>
      <c r="I38" s="32"/>
      <c r="J38" s="31"/>
      <c r="K38" s="33"/>
      <c r="L38" s="31"/>
      <c r="M38" s="33"/>
      <c r="N38" s="31"/>
      <c r="O38" s="33"/>
      <c r="P38" s="31"/>
      <c r="Q38" s="33"/>
      <c r="R38" s="33"/>
      <c r="S38" s="31"/>
      <c r="T38" s="34"/>
      <c r="U38" s="31"/>
      <c r="V38" s="28"/>
      <c r="W38" s="29"/>
      <c r="X38" s="28"/>
      <c r="Y38" s="29"/>
      <c r="Z38" s="28"/>
      <c r="AA38" s="29"/>
      <c r="AB38" s="29"/>
      <c r="AC38" s="28"/>
      <c r="AD38" s="29"/>
      <c r="AE38" s="29"/>
      <c r="AF38" s="28"/>
      <c r="AG38" s="25"/>
      <c r="AH38" s="25"/>
      <c r="AI38" s="25"/>
      <c r="AJ38" s="25"/>
      <c r="AK38" s="25"/>
      <c r="AL38" s="25"/>
    </row>
    <row r="39" spans="2:38" x14ac:dyDescent="0.25">
      <c r="B39" s="39">
        <f>B37</f>
        <v>1</v>
      </c>
      <c r="C39" s="31"/>
      <c r="D39" s="31"/>
      <c r="E39" s="31"/>
      <c r="F39" s="31"/>
      <c r="G39" s="31"/>
      <c r="H39" s="31"/>
      <c r="I39" s="32"/>
      <c r="J39" s="31"/>
      <c r="K39" s="33"/>
      <c r="L39" s="31"/>
      <c r="M39" s="33"/>
      <c r="N39" s="31"/>
      <c r="O39" s="33"/>
      <c r="P39" s="32" t="str">
        <f>IF(T16=1,"a",IF(T16=2,"b",IF(T16=3,"c","")))</f>
        <v>a</v>
      </c>
      <c r="Q39" s="32" t="str">
        <f>IF($T$18&gt;0,"=","")</f>
        <v>=</v>
      </c>
      <c r="R39" s="36">
        <v>-4</v>
      </c>
      <c r="S39" s="31" t="str">
        <f>IF(AND(T16&gt;0,B40=1),IF(AND(ROUND(R39,0)&lt;&gt;R39,AJ37&lt;=10),CONCATENATE(IF(O37*R37&lt;0,"=  -","=  "),ABS(R37*AL37)/GCD(ABS(O37*AL37),ABS(R37*AL37))," / ",ABS(O37*AL37)/GCD(ABS(O37*AL37),ABS(R37*AL37))),""),"")</f>
        <v/>
      </c>
      <c r="T39" s="34"/>
      <c r="U39" s="31"/>
      <c r="V39" s="28"/>
      <c r="W39" s="29"/>
      <c r="X39" s="28"/>
      <c r="Y39" s="29"/>
      <c r="Z39" s="28"/>
      <c r="AA39" s="29"/>
      <c r="AB39" s="29"/>
      <c r="AC39" s="28">
        <f>IF(T18&gt;0,R37/O37,"?")</f>
        <v>-4</v>
      </c>
      <c r="AD39" s="29"/>
      <c r="AE39" s="29"/>
      <c r="AF39" s="28"/>
      <c r="AG39" s="25"/>
      <c r="AH39" s="25"/>
      <c r="AI39" s="25"/>
      <c r="AJ39" s="25"/>
      <c r="AK39" s="25"/>
      <c r="AL39" s="25"/>
    </row>
    <row r="40" spans="2:38" ht="13.5" customHeight="1" x14ac:dyDescent="0.25">
      <c r="B40" s="39">
        <f>IF(AND(T16&gt;0,ISNUMBER(R39)),1,0)</f>
        <v>1</v>
      </c>
      <c r="C40" s="31"/>
      <c r="D40" s="31"/>
      <c r="E40" s="31"/>
      <c r="F40" s="31"/>
      <c r="G40" s="31"/>
      <c r="H40" s="31"/>
      <c r="I40" s="32"/>
      <c r="J40" s="31"/>
      <c r="K40" s="33"/>
      <c r="L40" s="31"/>
      <c r="M40" s="33"/>
      <c r="N40" s="31"/>
      <c r="O40" s="33"/>
      <c r="P40" s="31"/>
      <c r="Q40" s="33"/>
      <c r="R40" s="33"/>
      <c r="S40" s="37" t="str">
        <f>IF(AND(T16&gt;0,B40&gt;0),IF(ROUND(R39,3)&lt;&gt;R39,"!!! Kommazahl nicht vollständig angezeigt. ==&gt; Zum Weiterrechnen Bruch verwenden !!!",""),"")</f>
        <v/>
      </c>
      <c r="T40" s="34"/>
      <c r="U40" s="31"/>
      <c r="V40" s="28"/>
      <c r="W40" s="29"/>
      <c r="X40" s="28"/>
      <c r="Y40" s="29"/>
      <c r="Z40" s="28"/>
      <c r="AA40" s="29"/>
      <c r="AB40" s="29"/>
      <c r="AC40" s="28"/>
      <c r="AD40" s="29"/>
      <c r="AE40" s="29"/>
      <c r="AF40" s="28"/>
      <c r="AG40" s="25"/>
      <c r="AH40" s="25"/>
      <c r="AI40" s="25"/>
      <c r="AJ40" s="25"/>
      <c r="AK40" s="25"/>
      <c r="AL40" s="25"/>
    </row>
    <row r="41" spans="2:38" ht="30" x14ac:dyDescent="0.25">
      <c r="J41" s="1" t="s">
        <v>16</v>
      </c>
      <c r="K41" s="18">
        <v>-4</v>
      </c>
      <c r="L41" s="3" t="s">
        <v>15</v>
      </c>
      <c r="M41" s="18">
        <v>2</v>
      </c>
      <c r="N41" s="3" t="s">
        <v>15</v>
      </c>
      <c r="O41" s="18">
        <v>2</v>
      </c>
      <c r="P41" s="4" t="str">
        <f>IF(V41=0,"} ist falsch!","} ist richtig!")</f>
        <v>} ist richtig!</v>
      </c>
      <c r="S41" s="16" t="str">
        <f>IF(V41=0,":-(",":-)")</f>
        <v>:-)</v>
      </c>
      <c r="T41" s="26"/>
      <c r="U41" s="25"/>
      <c r="V41" s="40">
        <f>IF(AND(ISNUMBER(K41),ISNUMBER(M41),ISNUMBER(O41)),IF(AND(K2*K41+M2*M41+O2*O41=R2,K4*K41+M4*M41+O4*O41=R4,K6*K41+M6*M41+O6*O41=R6),1,0),0)</f>
        <v>1</v>
      </c>
      <c r="W41" s="29"/>
      <c r="X41" s="28"/>
      <c r="Y41" s="29"/>
      <c r="Z41" s="28"/>
      <c r="AA41" s="29"/>
      <c r="AB41" s="29"/>
      <c r="AC41" s="28"/>
      <c r="AD41" s="29"/>
      <c r="AE41" s="29"/>
      <c r="AF41" s="28"/>
      <c r="AG41" s="25"/>
      <c r="AH41" s="25"/>
      <c r="AI41" s="25"/>
      <c r="AJ41" s="25"/>
      <c r="AK41" s="25"/>
      <c r="AL41" s="25"/>
    </row>
    <row r="42" spans="2:38" ht="3.75" customHeight="1" x14ac:dyDescent="0.25">
      <c r="U42" s="21"/>
      <c r="V42" s="22"/>
      <c r="W42" s="23"/>
      <c r="X42" s="22"/>
      <c r="Y42" s="23"/>
      <c r="Z42" s="22"/>
      <c r="AA42" s="23"/>
      <c r="AB42" s="23"/>
      <c r="AC42" s="22"/>
      <c r="AD42" s="23"/>
    </row>
  </sheetData>
  <sheetProtection password="CDEF" sheet="1" selectLockedCells="1"/>
  <mergeCells count="3">
    <mergeCell ref="B2:G7"/>
    <mergeCell ref="T2:V3"/>
    <mergeCell ref="T4:V9"/>
  </mergeCells>
  <conditionalFormatting sqref="U23">
    <cfRule type="cellIs" dxfId="107" priority="32" stopIfTrue="1" operator="notEqual">
      <formula>AF23</formula>
    </cfRule>
    <cfRule type="cellIs" dxfId="106" priority="33" stopIfTrue="1" operator="equal">
      <formula>0</formula>
    </cfRule>
  </conditionalFormatting>
  <conditionalFormatting sqref="R25">
    <cfRule type="cellIs" dxfId="105" priority="31" stopIfTrue="1" operator="notEqual">
      <formula>AC25</formula>
    </cfRule>
  </conditionalFormatting>
  <conditionalFormatting sqref="K18 K16 M16 O16 K9 M9 O9 M18 O18">
    <cfRule type="cellIs" dxfId="104" priority="30" stopIfTrue="1" operator="equal">
      <formula>0</formula>
    </cfRule>
  </conditionalFormatting>
  <conditionalFormatting sqref="K27">
    <cfRule type="cellIs" dxfId="103" priority="28" stopIfTrue="1" operator="notEqual">
      <formula>V27</formula>
    </cfRule>
    <cfRule type="cellIs" dxfId="102" priority="29" stopIfTrue="1" operator="equal">
      <formula>0</formula>
    </cfRule>
  </conditionalFormatting>
  <conditionalFormatting sqref="M27">
    <cfRule type="cellIs" dxfId="101" priority="26" stopIfTrue="1" operator="notEqual">
      <formula>X27</formula>
    </cfRule>
    <cfRule type="cellIs" dxfId="100" priority="27" stopIfTrue="1" operator="equal">
      <formula>0</formula>
    </cfRule>
  </conditionalFormatting>
  <conditionalFormatting sqref="U27">
    <cfRule type="cellIs" dxfId="99" priority="24" stopIfTrue="1" operator="notEqual">
      <formula>AF27</formula>
    </cfRule>
    <cfRule type="cellIs" dxfId="98" priority="25" stopIfTrue="1" operator="equal">
      <formula>0</formula>
    </cfRule>
  </conditionalFormatting>
  <conditionalFormatting sqref="R29">
    <cfRule type="cellIs" dxfId="97" priority="23" stopIfTrue="1" operator="notEqual">
      <formula>AC29</formula>
    </cfRule>
  </conditionalFormatting>
  <conditionalFormatting sqref="U29">
    <cfRule type="cellIs" dxfId="96" priority="21" stopIfTrue="1" operator="notEqual">
      <formula>AF29</formula>
    </cfRule>
    <cfRule type="cellIs" dxfId="95" priority="22" stopIfTrue="1" operator="equal">
      <formula>0</formula>
    </cfRule>
  </conditionalFormatting>
  <conditionalFormatting sqref="R31">
    <cfRule type="cellIs" dxfId="94" priority="20" stopIfTrue="1" operator="notEqual">
      <formula>AC31</formula>
    </cfRule>
  </conditionalFormatting>
  <conditionalFormatting sqref="K33">
    <cfRule type="cellIs" dxfId="93" priority="18" stopIfTrue="1" operator="notEqual">
      <formula>V33</formula>
    </cfRule>
    <cfRule type="cellIs" dxfId="92" priority="19" stopIfTrue="1" operator="equal">
      <formula>0</formula>
    </cfRule>
  </conditionalFormatting>
  <conditionalFormatting sqref="M33">
    <cfRule type="cellIs" dxfId="91" priority="16" stopIfTrue="1" operator="notEqual">
      <formula>X33</formula>
    </cfRule>
    <cfRule type="cellIs" dxfId="90" priority="17" stopIfTrue="1" operator="equal">
      <formula>0</formula>
    </cfRule>
  </conditionalFormatting>
  <conditionalFormatting sqref="O33">
    <cfRule type="cellIs" dxfId="89" priority="14" stopIfTrue="1" operator="notEqual">
      <formula>Z33</formula>
    </cfRule>
    <cfRule type="cellIs" dxfId="88" priority="15" stopIfTrue="1" operator="equal">
      <formula>0</formula>
    </cfRule>
  </conditionalFormatting>
  <conditionalFormatting sqref="M35">
    <cfRule type="cellIs" dxfId="87" priority="12" stopIfTrue="1" operator="notEqual">
      <formula>X35</formula>
    </cfRule>
    <cfRule type="cellIs" dxfId="86" priority="13" stopIfTrue="1" operator="equal">
      <formula>0</formula>
    </cfRule>
  </conditionalFormatting>
  <conditionalFormatting sqref="U35">
    <cfRule type="cellIs" dxfId="85" priority="10" stopIfTrue="1" operator="notEqual">
      <formula>AF35</formula>
    </cfRule>
    <cfRule type="cellIs" dxfId="84" priority="11" stopIfTrue="1" operator="equal">
      <formula>0</formula>
    </cfRule>
  </conditionalFormatting>
  <conditionalFormatting sqref="R37">
    <cfRule type="cellIs" dxfId="83" priority="9" stopIfTrue="1" operator="notEqual">
      <formula>AC37</formula>
    </cfRule>
  </conditionalFormatting>
  <conditionalFormatting sqref="U37">
    <cfRule type="cellIs" dxfId="82" priority="7" stopIfTrue="1" operator="notEqual">
      <formula>AF37</formula>
    </cfRule>
    <cfRule type="cellIs" dxfId="81" priority="8" stopIfTrue="1" operator="equal">
      <formula>0</formula>
    </cfRule>
  </conditionalFormatting>
  <conditionalFormatting sqref="R39">
    <cfRule type="cellIs" dxfId="80" priority="6" stopIfTrue="1" operator="notEqual">
      <formula>AC39</formula>
    </cfRule>
  </conditionalFormatting>
  <conditionalFormatting sqref="O27">
    <cfRule type="cellIs" dxfId="79" priority="4" stopIfTrue="1" operator="notEqual">
      <formula>Z27</formula>
    </cfRule>
    <cfRule type="cellIs" dxfId="78" priority="5" stopIfTrue="1" operator="equal">
      <formula>0</formula>
    </cfRule>
  </conditionalFormatting>
  <conditionalFormatting sqref="S41">
    <cfRule type="expression" dxfId="77" priority="3" stopIfTrue="1">
      <formula>$V$41=0</formula>
    </cfRule>
  </conditionalFormatting>
  <conditionalFormatting sqref="R11 R13 R20">
    <cfRule type="cellIs" dxfId="76" priority="36" stopIfTrue="1" operator="notEqual">
      <formula>AC11</formula>
    </cfRule>
  </conditionalFormatting>
  <conditionalFormatting sqref="R9">
    <cfRule type="cellIs" dxfId="75" priority="2" stopIfTrue="1" operator="equal">
      <formula>0</formula>
    </cfRule>
  </conditionalFormatting>
  <conditionalFormatting sqref="K11 M11 O11 M20 K13 M13 O13 O20 K20">
    <cfRule type="cellIs" dxfId="74" priority="34" stopIfTrue="1" operator="equal">
      <formula>0</formula>
    </cfRule>
    <cfRule type="cellIs" dxfId="73" priority="35" stopIfTrue="1" operator="notEqual">
      <formula>V11</formula>
    </cfRule>
  </conditionalFormatting>
  <conditionalFormatting sqref="R18">
    <cfRule type="cellIs" dxfId="72" priority="1" stopIfTrue="1" operator="equal">
      <formula>0</formula>
    </cfRule>
  </conditionalFormatting>
  <pageMargins left="0.70866141732283472" right="0.70866141732283472" top="0.35433070866141736" bottom="0.23622047244094491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tmp!$B$1:$B$2</xm:f>
          </x14:formula1>
          <xm:sqref>C18 E20 I20</xm:sqref>
        </x14:dataValidation>
        <x14:dataValidation type="list" allowBlank="1" showInputMessage="1" showErrorMessage="1">
          <x14:formula1>
            <xm:f>tmp!$A$1:$A$3</xm:f>
          </x14:formula1>
          <xm:sqref>C9 E11 I11 E13 I13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42"/>
  <sheetViews>
    <sheetView showGridLines="0" workbookViewId="0">
      <selection activeCell="K2" sqref="K2"/>
    </sheetView>
  </sheetViews>
  <sheetFormatPr baseColWidth="10" defaultRowHeight="18.75" x14ac:dyDescent="0.25"/>
  <cols>
    <col min="1" max="1" width="0.7109375" style="2" customWidth="1"/>
    <col min="2" max="2" width="6.42578125" style="1" bestFit="1" customWidth="1"/>
    <col min="3" max="3" width="5.5703125" style="2" customWidth="1"/>
    <col min="4" max="4" width="2.140625" style="2" customWidth="1"/>
    <col min="5" max="5" width="5.5703125" style="2" customWidth="1"/>
    <col min="6" max="6" width="2.5703125" style="2" bestFit="1" customWidth="1"/>
    <col min="7" max="7" width="5.5703125" style="2" customWidth="1"/>
    <col min="8" max="8" width="2.28515625" style="2" customWidth="1"/>
    <col min="9" max="9" width="5.5703125" style="1" customWidth="1"/>
    <col min="10" max="10" width="2.42578125" style="2" customWidth="1"/>
    <col min="11" max="11" width="9" style="3" customWidth="1"/>
    <col min="12" max="12" width="7.42578125" style="2" customWidth="1"/>
    <col min="13" max="13" width="9" style="3" customWidth="1"/>
    <col min="14" max="14" width="7.42578125" style="2" customWidth="1"/>
    <col min="15" max="15" width="9" style="3" customWidth="1"/>
    <col min="16" max="16" width="4.42578125" style="2" customWidth="1"/>
    <col min="17" max="17" width="4.28515625" style="3" customWidth="1"/>
    <col min="18" max="18" width="9" style="3" customWidth="1"/>
    <col min="19" max="19" width="6" style="2" customWidth="1"/>
    <col min="20" max="20" width="4.42578125" style="4" customWidth="1"/>
    <col min="21" max="21" width="9" style="2" customWidth="1"/>
    <col min="22" max="22" width="11.42578125" style="5"/>
    <col min="23" max="23" width="0.7109375" style="6" customWidth="1"/>
    <col min="24" max="24" width="11.42578125" style="5"/>
    <col min="25" max="25" width="3.28515625" style="6" customWidth="1"/>
    <col min="26" max="26" width="11.42578125" style="5"/>
    <col min="27" max="28" width="3.28515625" style="6" customWidth="1"/>
    <col min="29" max="29" width="11.42578125" style="5"/>
    <col min="30" max="31" width="3.28515625" style="6" customWidth="1"/>
    <col min="32" max="32" width="11.42578125" style="5"/>
    <col min="33" max="35" width="11.42578125" style="2"/>
    <col min="36" max="37" width="7.140625" style="2" customWidth="1"/>
    <col min="38" max="38" width="17.140625" style="2" bestFit="1" customWidth="1"/>
    <col min="39" max="16384" width="11.42578125" style="2"/>
  </cols>
  <sheetData>
    <row r="1" spans="2:38" ht="3.75" customHeight="1" x14ac:dyDescent="0.25"/>
    <row r="2" spans="2:38" ht="18.75" customHeight="1" x14ac:dyDescent="0.25">
      <c r="B2" s="41" t="s">
        <v>17</v>
      </c>
      <c r="C2" s="42"/>
      <c r="D2" s="42"/>
      <c r="E2" s="42"/>
      <c r="F2" s="42"/>
      <c r="G2" s="43"/>
      <c r="I2" s="1" t="s">
        <v>0</v>
      </c>
      <c r="K2" s="19">
        <v>-5</v>
      </c>
      <c r="L2" s="2" t="s">
        <v>20</v>
      </c>
      <c r="M2" s="19">
        <v>3</v>
      </c>
      <c r="N2" s="2" t="s">
        <v>23</v>
      </c>
      <c r="O2" s="19">
        <v>1</v>
      </c>
      <c r="P2" s="2" t="s">
        <v>14</v>
      </c>
      <c r="Q2" s="3" t="s">
        <v>3</v>
      </c>
      <c r="R2" s="19">
        <v>7.9</v>
      </c>
      <c r="T2" s="50" t="s">
        <v>18</v>
      </c>
      <c r="U2" s="51"/>
      <c r="V2" s="52"/>
      <c r="Y2" s="15"/>
      <c r="Z2" s="11"/>
    </row>
    <row r="3" spans="2:38" ht="3.75" customHeight="1" x14ac:dyDescent="0.25">
      <c r="B3" s="44"/>
      <c r="C3" s="45"/>
      <c r="D3" s="45"/>
      <c r="E3" s="45"/>
      <c r="F3" s="45"/>
      <c r="G3" s="46"/>
      <c r="K3" s="7"/>
      <c r="M3" s="7"/>
      <c r="O3" s="7"/>
      <c r="R3" s="7"/>
      <c r="T3" s="53"/>
      <c r="U3" s="54"/>
      <c r="V3" s="55"/>
      <c r="Y3" s="15"/>
      <c r="Z3" s="11"/>
    </row>
    <row r="4" spans="2:38" x14ac:dyDescent="0.25">
      <c r="B4" s="44"/>
      <c r="C4" s="45"/>
      <c r="D4" s="45"/>
      <c r="E4" s="45"/>
      <c r="F4" s="45"/>
      <c r="G4" s="46"/>
      <c r="I4" s="1" t="s">
        <v>1</v>
      </c>
      <c r="K4" s="19">
        <v>1</v>
      </c>
      <c r="L4" s="2" t="s">
        <v>20</v>
      </c>
      <c r="M4" s="19">
        <v>7</v>
      </c>
      <c r="N4" s="2" t="s">
        <v>23</v>
      </c>
      <c r="O4" s="19">
        <v>1</v>
      </c>
      <c r="P4" s="2" t="s">
        <v>14</v>
      </c>
      <c r="Q4" s="3" t="s">
        <v>3</v>
      </c>
      <c r="R4" s="19">
        <v>4.5</v>
      </c>
      <c r="T4" s="56" t="s">
        <v>19</v>
      </c>
      <c r="U4" s="57"/>
      <c r="V4" s="58"/>
      <c r="Y4" s="15"/>
      <c r="Z4" s="11"/>
    </row>
    <row r="5" spans="2:38" ht="3.75" customHeight="1" x14ac:dyDescent="0.25">
      <c r="B5" s="44"/>
      <c r="C5" s="45"/>
      <c r="D5" s="45"/>
      <c r="E5" s="45"/>
      <c r="F5" s="45"/>
      <c r="G5" s="46"/>
      <c r="K5" s="7"/>
      <c r="M5" s="7"/>
      <c r="O5" s="7"/>
      <c r="R5" s="7"/>
      <c r="T5" s="59"/>
      <c r="U5" s="57"/>
      <c r="V5" s="58"/>
      <c r="Y5" s="15"/>
      <c r="Z5" s="11"/>
    </row>
    <row r="6" spans="2:38" x14ac:dyDescent="0.25">
      <c r="B6" s="44"/>
      <c r="C6" s="45"/>
      <c r="D6" s="45"/>
      <c r="E6" s="45"/>
      <c r="F6" s="45"/>
      <c r="G6" s="46"/>
      <c r="I6" s="1" t="s">
        <v>2</v>
      </c>
      <c r="K6" s="19">
        <v>-3</v>
      </c>
      <c r="L6" s="2" t="s">
        <v>20</v>
      </c>
      <c r="M6" s="19">
        <v>2</v>
      </c>
      <c r="N6" s="2" t="s">
        <v>21</v>
      </c>
      <c r="O6" s="19">
        <v>-2</v>
      </c>
      <c r="P6" s="2" t="s">
        <v>14</v>
      </c>
      <c r="Q6" s="3" t="s">
        <v>3</v>
      </c>
      <c r="R6" s="19">
        <v>4.9000000000000004</v>
      </c>
      <c r="T6" s="59"/>
      <c r="U6" s="57"/>
      <c r="V6" s="58"/>
      <c r="Y6" s="15"/>
      <c r="Z6" s="11"/>
    </row>
    <row r="7" spans="2:38" ht="7.5" customHeight="1" thickBot="1" x14ac:dyDescent="0.3">
      <c r="B7" s="47"/>
      <c r="C7" s="48"/>
      <c r="D7" s="48"/>
      <c r="E7" s="48"/>
      <c r="F7" s="48"/>
      <c r="G7" s="49"/>
      <c r="I7" s="8"/>
      <c r="J7" s="9"/>
      <c r="K7" s="10"/>
      <c r="L7" s="9"/>
      <c r="M7" s="10"/>
      <c r="N7" s="9"/>
      <c r="O7" s="10"/>
      <c r="P7" s="9"/>
      <c r="Q7" s="10"/>
      <c r="R7" s="10"/>
      <c r="T7" s="59"/>
      <c r="U7" s="57"/>
      <c r="V7" s="58"/>
    </row>
    <row r="8" spans="2:38" ht="7.5" customHeight="1" x14ac:dyDescent="0.25">
      <c r="T8" s="59"/>
      <c r="U8" s="57"/>
      <c r="V8" s="58"/>
    </row>
    <row r="9" spans="2:38" ht="31.5" customHeight="1" x14ac:dyDescent="0.25">
      <c r="B9" s="1" t="s">
        <v>4</v>
      </c>
      <c r="C9" s="20" t="s">
        <v>2</v>
      </c>
      <c r="K9" s="3">
        <f>IF($C9="I",K$2,IF($C9="II",K$4,K$6))</f>
        <v>-3</v>
      </c>
      <c r="L9" s="2" t="str">
        <f>IF(K9&lt;&gt;0,IF(M9&lt;&gt;0,IF(M9&gt;0,"• a   +","• a"),"• a"),"")</f>
        <v>• a   +</v>
      </c>
      <c r="M9" s="3">
        <f>IF($C9="I",M$2,IF($C9="II",M$4,M$6))</f>
        <v>2</v>
      </c>
      <c r="N9" s="2" t="str">
        <f>IF(M9&lt;&gt;0,IF(O9&lt;&gt;0,IF(O9&gt;0,"• b   +","• b"),"• b"),IF(AND(K9&lt;&gt;0,O9&gt;0),"     +",""))</f>
        <v>• b</v>
      </c>
      <c r="O9" s="3">
        <f>IF($C9="I",O$2,IF($C9="II",O$4,O$6))</f>
        <v>-2</v>
      </c>
      <c r="P9" s="2" t="str">
        <f>IF(O9&lt;&gt;0,"• c","")</f>
        <v>• c</v>
      </c>
      <c r="Q9" s="3" t="s">
        <v>3</v>
      </c>
      <c r="R9" s="3">
        <f>IF($C9="I",R$2,IF($C9="II",R$4,R$6))</f>
        <v>4.9000000000000004</v>
      </c>
      <c r="T9" s="60"/>
      <c r="U9" s="61"/>
      <c r="V9" s="62"/>
    </row>
    <row r="10" spans="2:38" ht="3.75" customHeight="1" x14ac:dyDescent="0.25"/>
    <row r="11" spans="2:38" ht="31.5" customHeight="1" x14ac:dyDescent="0.25">
      <c r="B11" s="1" t="s">
        <v>6</v>
      </c>
      <c r="C11" s="18">
        <v>1</v>
      </c>
      <c r="D11" s="2" t="s">
        <v>5</v>
      </c>
      <c r="E11" s="20" t="s">
        <v>0</v>
      </c>
      <c r="F11" s="3" t="str">
        <f>IF(G11&lt;0,"","+")</f>
        <v/>
      </c>
      <c r="G11" s="18">
        <v>-1</v>
      </c>
      <c r="H11" s="2" t="s">
        <v>5</v>
      </c>
      <c r="I11" s="20" t="s">
        <v>1</v>
      </c>
      <c r="K11" s="17">
        <v>-6</v>
      </c>
      <c r="L11" s="2" t="str">
        <f>IF(K11&lt;&gt;0,IF(M11&lt;&gt;0,IF(M11&gt;0,"• a   +","• a"),"• a"),"")</f>
        <v>• a</v>
      </c>
      <c r="M11" s="17">
        <v>-4</v>
      </c>
      <c r="N11" s="2" t="str">
        <f>IF(M11&lt;&gt;0,IF(O11&lt;&gt;0,IF(O11&gt;0,"• b   +","• b"),"• b"),IF(AND(K11&lt;&gt;0,O11&gt;0),"     +",""))</f>
        <v>• b</v>
      </c>
      <c r="O11" s="17">
        <v>0</v>
      </c>
      <c r="P11" s="2" t="str">
        <f>IF(O11&lt;&gt;0,"• c","")</f>
        <v/>
      </c>
      <c r="Q11" s="3" t="s">
        <v>3</v>
      </c>
      <c r="R11" s="17">
        <v>3.4</v>
      </c>
      <c r="S11" s="25"/>
      <c r="T11" s="26"/>
      <c r="U11" s="27"/>
      <c r="V11" s="28">
        <f>$C11*IF($E11="I",K$2,IF($E11="II",K$4,K$6))+$G11*IF($I11="I",K$2,IF($I11="II",K$4,K$6))</f>
        <v>-6</v>
      </c>
      <c r="W11" s="29"/>
      <c r="X11" s="28">
        <f>$C11*IF($E11="I",M$2,IF($E11="II",M$4,M$6))+$G11*IF($I11="I",M$2,IF($I11="II",M$4,M$6))</f>
        <v>-4</v>
      </c>
      <c r="Y11" s="29"/>
      <c r="Z11" s="28">
        <f>$C11*IF($E11="I",O$2,IF($E11="II",O$4,O$6))+$G11*IF($I11="I",O$2,IF($I11="II",O$4,O$6))</f>
        <v>0</v>
      </c>
      <c r="AA11" s="29"/>
      <c r="AB11" s="29"/>
      <c r="AC11" s="28">
        <f>$C11*IF($E11="I",R$2,IF($E11="II",R$4,R$6))+$G11*IF($I11="I",R$2,IF($I11="II",R$4,R$6))</f>
        <v>3.4000000000000004</v>
      </c>
      <c r="AD11" s="29"/>
      <c r="AE11" s="29"/>
      <c r="AF11" s="28"/>
      <c r="AG11" s="25"/>
      <c r="AH11" s="25"/>
      <c r="AI11" s="25"/>
      <c r="AJ11" s="25"/>
      <c r="AK11" s="25"/>
      <c r="AL11" s="25"/>
    </row>
    <row r="12" spans="2:38" ht="3.75" customHeight="1" x14ac:dyDescent="0.25">
      <c r="P12" s="2" t="str">
        <f>IF(O12&lt;&gt;0,"• c","")</f>
        <v/>
      </c>
      <c r="S12" s="25"/>
      <c r="T12" s="26"/>
      <c r="U12" s="25"/>
      <c r="V12" s="28"/>
      <c r="W12" s="29"/>
      <c r="X12" s="28"/>
      <c r="Y12" s="29"/>
      <c r="Z12" s="28"/>
      <c r="AA12" s="29"/>
      <c r="AB12" s="29"/>
      <c r="AC12" s="28"/>
      <c r="AD12" s="29"/>
      <c r="AE12" s="29"/>
      <c r="AF12" s="28"/>
      <c r="AG12" s="25"/>
      <c r="AH12" s="25"/>
      <c r="AI12" s="25"/>
      <c r="AJ12" s="25"/>
      <c r="AK12" s="25"/>
      <c r="AL12" s="25"/>
    </row>
    <row r="13" spans="2:38" ht="31.5" customHeight="1" x14ac:dyDescent="0.25">
      <c r="B13" s="1" t="s">
        <v>11</v>
      </c>
      <c r="C13" s="18">
        <v>2</v>
      </c>
      <c r="D13" s="2" t="s">
        <v>5</v>
      </c>
      <c r="E13" s="20" t="s">
        <v>1</v>
      </c>
      <c r="F13" s="3" t="str">
        <f>IF(G13&lt;0,"","+")</f>
        <v>+</v>
      </c>
      <c r="G13" s="18">
        <v>1</v>
      </c>
      <c r="H13" s="2" t="s">
        <v>5</v>
      </c>
      <c r="I13" s="20" t="s">
        <v>2</v>
      </c>
      <c r="K13" s="17">
        <v>-1</v>
      </c>
      <c r="L13" s="2" t="str">
        <f>IF(K13&lt;&gt;0,IF(M13&lt;&gt;0,IF(M13&gt;0,"• a   +","• a"),"• a"),"")</f>
        <v>• a   +</v>
      </c>
      <c r="M13" s="17">
        <v>16</v>
      </c>
      <c r="N13" s="2" t="str">
        <f>IF(M13&lt;&gt;0,IF(O13&lt;&gt;0,IF(O13&gt;0,"• b   +","• b"),"• b"),IF(AND(K13&lt;&gt;0,O13&gt;0),"     +",""))</f>
        <v>• b</v>
      </c>
      <c r="O13" s="17">
        <v>0</v>
      </c>
      <c r="P13" s="2" t="str">
        <f>IF(O13&lt;&gt;0,"• c","")</f>
        <v/>
      </c>
      <c r="Q13" s="3" t="s">
        <v>3</v>
      </c>
      <c r="R13" s="17">
        <v>13.9</v>
      </c>
      <c r="S13" s="25"/>
      <c r="T13" s="26"/>
      <c r="U13" s="25"/>
      <c r="V13" s="28">
        <f>$C13*IF($E13="I",K$2,IF($E13="II",K$4,K$6))+$G13*IF($I13="I",K$2,IF($I13="II",K$4,K$6))</f>
        <v>-1</v>
      </c>
      <c r="W13" s="29"/>
      <c r="X13" s="28">
        <f>$C13*IF($E13="I",M$2,IF($E13="II",M$4,M$6))+$G13*IF($I13="I",M$2,IF($I13="II",M$4,M$6))</f>
        <v>16</v>
      </c>
      <c r="Y13" s="29"/>
      <c r="Z13" s="28">
        <f>$C13*IF($E13="I",O$2,IF($E13="II",O$4,O$6))+$G13*IF($I13="I",O$2,IF($I13="II",O$4,O$6))</f>
        <v>0</v>
      </c>
      <c r="AA13" s="29"/>
      <c r="AB13" s="29"/>
      <c r="AC13" s="28">
        <f>$C13*IF($E13="I",R$2,IF($E13="II",R$4,R$6))+$G13*IF($I13="I",R$2,IF($I13="II",R$4,R$6))</f>
        <v>13.9</v>
      </c>
      <c r="AD13" s="29"/>
      <c r="AE13" s="29"/>
      <c r="AF13" s="28"/>
      <c r="AG13" s="25"/>
      <c r="AH13" s="25"/>
      <c r="AI13" s="25"/>
      <c r="AJ13" s="25"/>
      <c r="AK13" s="25"/>
      <c r="AL13" s="25"/>
    </row>
    <row r="14" spans="2:38" ht="7.5" customHeight="1" thickBot="1" x14ac:dyDescent="0.3">
      <c r="I14" s="8"/>
      <c r="J14" s="9"/>
      <c r="K14" s="10"/>
      <c r="L14" s="9"/>
      <c r="M14" s="10"/>
      <c r="N14" s="9"/>
      <c r="O14" s="10"/>
      <c r="P14" s="9"/>
      <c r="Q14" s="10"/>
      <c r="R14" s="10"/>
      <c r="S14" s="25"/>
      <c r="T14" s="26"/>
      <c r="U14" s="25"/>
      <c r="V14" s="28"/>
      <c r="W14" s="29"/>
      <c r="X14" s="28"/>
      <c r="Y14" s="29"/>
      <c r="Z14" s="28"/>
      <c r="AA14" s="29"/>
      <c r="AB14" s="29"/>
      <c r="AC14" s="28"/>
      <c r="AD14" s="29"/>
      <c r="AE14" s="29"/>
      <c r="AF14" s="28"/>
      <c r="AG14" s="25"/>
      <c r="AH14" s="25"/>
      <c r="AI14" s="25"/>
      <c r="AJ14" s="25"/>
      <c r="AK14" s="25"/>
      <c r="AL14" s="25"/>
    </row>
    <row r="15" spans="2:38" ht="7.5" customHeight="1" x14ac:dyDescent="0.25">
      <c r="S15" s="25"/>
      <c r="T15" s="26"/>
      <c r="U15" s="25"/>
      <c r="V15" s="28"/>
      <c r="W15" s="29"/>
      <c r="X15" s="28"/>
      <c r="Y15" s="29"/>
      <c r="Z15" s="28"/>
      <c r="AA15" s="29"/>
      <c r="AB15" s="29"/>
      <c r="AC15" s="28"/>
      <c r="AD15" s="29"/>
      <c r="AE15" s="29"/>
      <c r="AF15" s="28"/>
      <c r="AG15" s="25"/>
      <c r="AH15" s="25"/>
      <c r="AI15" s="25"/>
      <c r="AJ15" s="25"/>
      <c r="AK15" s="25"/>
      <c r="AL15" s="25"/>
    </row>
    <row r="16" spans="2:38" ht="26.25" customHeight="1" x14ac:dyDescent="0.25">
      <c r="B16" s="1" t="s">
        <v>9</v>
      </c>
      <c r="C16" s="2" t="s">
        <v>7</v>
      </c>
      <c r="K16" s="3">
        <f>K9</f>
        <v>-3</v>
      </c>
      <c r="L16" s="2" t="str">
        <f>IF(K16&lt;&gt;0,IF(M16&lt;&gt;0,IF(M16&gt;0,"• a   +","• a"),"• a"),"")</f>
        <v>• a   +</v>
      </c>
      <c r="M16" s="3">
        <f>M9</f>
        <v>2</v>
      </c>
      <c r="N16" s="2" t="str">
        <f>IF(M16&lt;&gt;0,IF(O16&lt;&gt;0,IF(O16&gt;0,"• b   +","• b"),"• b"),IF(AND(K16&lt;&gt;0,O16&gt;0),"     +",""))</f>
        <v>• b</v>
      </c>
      <c r="O16" s="3">
        <f>O9</f>
        <v>-2</v>
      </c>
      <c r="P16" s="2" t="str">
        <f>IF(O16&lt;&gt;0,"• c","")</f>
        <v>• c</v>
      </c>
      <c r="Q16" s="3" t="s">
        <v>3</v>
      </c>
      <c r="R16" s="3">
        <f>R9</f>
        <v>4.9000000000000004</v>
      </c>
      <c r="S16" s="25"/>
      <c r="T16" s="30">
        <f>IF(OR(AND(T18=2,T20=3),AND(T18=3,T20=2)),1,IF(OR(AND(T18=1,T20=3),AND(T18=3,T20=1)),2,IF(OR(AND(T18=2,T20=1),AND(T18=1,T20=2)),3,0)))</f>
        <v>3</v>
      </c>
      <c r="U16" s="25"/>
      <c r="V16" s="28"/>
      <c r="W16" s="29"/>
      <c r="X16" s="28"/>
      <c r="Y16" s="29"/>
      <c r="Z16" s="28"/>
      <c r="AA16" s="29"/>
      <c r="AB16" s="29"/>
      <c r="AC16" s="28"/>
      <c r="AD16" s="29"/>
      <c r="AE16" s="29"/>
      <c r="AF16" s="28"/>
      <c r="AG16" s="25"/>
      <c r="AH16" s="25"/>
      <c r="AI16" s="25"/>
      <c r="AJ16" s="25"/>
      <c r="AK16" s="25"/>
      <c r="AL16" s="25"/>
    </row>
    <row r="17" spans="2:38" ht="3.75" customHeight="1" x14ac:dyDescent="0.25">
      <c r="S17" s="25"/>
      <c r="T17" s="30"/>
      <c r="U17" s="25"/>
      <c r="V17" s="28"/>
      <c r="W17" s="29"/>
      <c r="X17" s="28"/>
      <c r="Y17" s="29"/>
      <c r="Z17" s="28"/>
      <c r="AA17" s="29"/>
      <c r="AB17" s="29"/>
      <c r="AC17" s="28"/>
      <c r="AD17" s="29"/>
      <c r="AE17" s="29"/>
      <c r="AF17" s="28"/>
      <c r="AG17" s="25"/>
      <c r="AH17" s="25"/>
      <c r="AI17" s="25"/>
      <c r="AJ17" s="25"/>
      <c r="AK17" s="25"/>
      <c r="AL17" s="25"/>
    </row>
    <row r="18" spans="2:38" ht="26.25" customHeight="1" x14ac:dyDescent="0.25">
      <c r="B18" s="1" t="s">
        <v>13</v>
      </c>
      <c r="C18" s="24" t="s">
        <v>8</v>
      </c>
      <c r="K18" s="3">
        <f>IF($C18="II'",K$11,K$13)</f>
        <v>-6</v>
      </c>
      <c r="L18" s="2" t="str">
        <f>IF(K18&lt;&gt;0,IF(M18&lt;&gt;0,IF(M18&gt;0,"• a   +","• a"),"• a"),"")</f>
        <v>• a</v>
      </c>
      <c r="M18" s="3">
        <f>IF($C18="II'",M$11,M$13)</f>
        <v>-4</v>
      </c>
      <c r="N18" s="2" t="str">
        <f>IF(M18&lt;&gt;0,IF(O18&lt;&gt;0,IF(O18&gt;0,"• b   +","• b"),"• b"),IF(AND(K18&lt;&gt;0,O18&gt;0),"     +",""))</f>
        <v>• b</v>
      </c>
      <c r="O18" s="3">
        <f>IF($C18="II'",O$11,O$13)</f>
        <v>0</v>
      </c>
      <c r="P18" s="2" t="str">
        <f>IF(O18&lt;&gt;0,"• c","")</f>
        <v/>
      </c>
      <c r="Q18" s="3" t="s">
        <v>3</v>
      </c>
      <c r="R18" s="3">
        <f>IF($C18="II'",R$11,R$13)</f>
        <v>3.4</v>
      </c>
      <c r="S18" s="25"/>
      <c r="T18" s="30">
        <f>IF(OR(K18=0,M18=0,O18=0),IF(T20=1,IF(M18=0,3,IF(O18=0,2,0)),IF(T20=2,IF(K18=0,3,IF(O18=0,1,0)),IF(T20=3,IF(K18=0,2,IF(M18=0,1,0)),0))),0)</f>
        <v>2</v>
      </c>
      <c r="U18" s="25"/>
      <c r="V18" s="28"/>
      <c r="W18" s="29"/>
      <c r="X18" s="28"/>
      <c r="Y18" s="29"/>
      <c r="Z18" s="28"/>
      <c r="AA18" s="29"/>
      <c r="AB18" s="29"/>
      <c r="AC18" s="28"/>
      <c r="AD18" s="29"/>
      <c r="AE18" s="29"/>
      <c r="AF18" s="28"/>
      <c r="AG18" s="25"/>
      <c r="AH18" s="25"/>
      <c r="AI18" s="25"/>
      <c r="AJ18" s="25"/>
      <c r="AK18" s="25"/>
      <c r="AL18" s="25"/>
    </row>
    <row r="19" spans="2:38" ht="3.75" customHeight="1" x14ac:dyDescent="0.25">
      <c r="S19" s="25"/>
      <c r="T19" s="30"/>
      <c r="U19" s="25"/>
      <c r="V19" s="28"/>
      <c r="W19" s="29"/>
      <c r="X19" s="28"/>
      <c r="Y19" s="29"/>
      <c r="Z19" s="28"/>
      <c r="AA19" s="29"/>
      <c r="AB19" s="29"/>
      <c r="AC19" s="28"/>
      <c r="AD19" s="29"/>
      <c r="AE19" s="29"/>
      <c r="AF19" s="28"/>
      <c r="AG19" s="25"/>
      <c r="AH19" s="25"/>
      <c r="AI19" s="25"/>
      <c r="AJ19" s="25"/>
      <c r="AK19" s="25"/>
      <c r="AL19" s="25"/>
    </row>
    <row r="20" spans="2:38" ht="26.25" customHeight="1" x14ac:dyDescent="0.25">
      <c r="B20" s="1" t="s">
        <v>12</v>
      </c>
      <c r="C20" s="18">
        <v>4</v>
      </c>
      <c r="D20" s="2" t="s">
        <v>5</v>
      </c>
      <c r="E20" s="24" t="s">
        <v>8</v>
      </c>
      <c r="F20" s="3" t="str">
        <f>IF(G20&lt;0,"","+")</f>
        <v>+</v>
      </c>
      <c r="G20" s="18">
        <v>1</v>
      </c>
      <c r="H20" s="2" t="s">
        <v>5</v>
      </c>
      <c r="I20" s="24" t="s">
        <v>10</v>
      </c>
      <c r="K20" s="17">
        <v>-25</v>
      </c>
      <c r="L20" s="2" t="str">
        <f>IF(K20&lt;&gt;0,IF(M20&lt;&gt;0,IF(M20&gt;0,"• a   +","• a"),"• a"),"")</f>
        <v>• a</v>
      </c>
      <c r="M20" s="17">
        <v>0</v>
      </c>
      <c r="N20" s="2" t="str">
        <f>IF(M20&lt;&gt;0,IF(O20&lt;&gt;0,IF(O20&gt;0,"• b   +","• b"),"• b"),IF(AND(K20&lt;&gt;0,O20&gt;0),"     +",""))</f>
        <v/>
      </c>
      <c r="O20" s="17">
        <v>0</v>
      </c>
      <c r="P20" s="2" t="str">
        <f>IF(O20&lt;&gt;0,"• c","")</f>
        <v/>
      </c>
      <c r="Q20" s="3" t="s">
        <v>3</v>
      </c>
      <c r="R20" s="17">
        <v>27.5</v>
      </c>
      <c r="S20" s="25"/>
      <c r="T20" s="30">
        <f>IF(AND(M20=0,O20=0),1,IF(AND(K20=0,O20=0),2,IF(AND(K20=0,M20=0),3,0)))</f>
        <v>1</v>
      </c>
      <c r="U20" s="25"/>
      <c r="V20" s="28">
        <f>$C20*IF($E20="II'",K$11,K$13)+$G20*IF($I20="II'",K$11,K$13)</f>
        <v>-25</v>
      </c>
      <c r="W20" s="29"/>
      <c r="X20" s="28">
        <f>$C20*IF($E20="II'",M$11,M$13)+$G20*IF($I20="II'",M$11,M$13)</f>
        <v>0</v>
      </c>
      <c r="Y20" s="29"/>
      <c r="Z20" s="28">
        <f>$C20*IF($E20="II'",O$11,O$13)+$G20*IF($I20="II'",O$11,O$13)</f>
        <v>0</v>
      </c>
      <c r="AA20" s="29"/>
      <c r="AB20" s="29"/>
      <c r="AC20" s="28">
        <f>$C20*IF($E20="II'",R$11,R$13)+$G20*IF($I20="II'",R$11,R$13)</f>
        <v>27.5</v>
      </c>
      <c r="AD20" s="29"/>
      <c r="AE20" s="29"/>
      <c r="AF20" s="28"/>
      <c r="AG20" s="25"/>
      <c r="AH20" s="25"/>
      <c r="AI20" s="25"/>
      <c r="AJ20" s="25"/>
      <c r="AK20" s="25"/>
      <c r="AL20" s="25"/>
    </row>
    <row r="21" spans="2:38" ht="7.5" customHeight="1" thickBot="1" x14ac:dyDescent="0.3">
      <c r="S21" s="25"/>
      <c r="T21" s="26"/>
      <c r="U21" s="25"/>
      <c r="V21" s="28"/>
      <c r="W21" s="29"/>
      <c r="X21" s="28"/>
      <c r="Y21" s="29"/>
      <c r="Z21" s="28"/>
      <c r="AA21" s="29"/>
      <c r="AB21" s="29"/>
      <c r="AC21" s="28"/>
      <c r="AD21" s="29"/>
      <c r="AE21" s="29"/>
      <c r="AF21" s="28"/>
      <c r="AG21" s="25"/>
      <c r="AH21" s="25"/>
      <c r="AI21" s="25"/>
      <c r="AJ21" s="25"/>
      <c r="AK21" s="25"/>
      <c r="AL21" s="25"/>
    </row>
    <row r="22" spans="2:38" ht="11.25" customHeight="1" x14ac:dyDescent="0.25">
      <c r="I22" s="12"/>
      <c r="J22" s="13"/>
      <c r="K22" s="14"/>
      <c r="L22" s="13"/>
      <c r="M22" s="14"/>
      <c r="N22" s="13"/>
      <c r="O22" s="14"/>
      <c r="P22" s="13"/>
      <c r="Q22" s="14"/>
      <c r="R22" s="14"/>
      <c r="S22" s="25"/>
      <c r="T22" s="26"/>
      <c r="U22" s="25"/>
      <c r="V22" s="28"/>
      <c r="W22" s="29"/>
      <c r="X22" s="28"/>
      <c r="Y22" s="29"/>
      <c r="Z22" s="28"/>
      <c r="AA22" s="29"/>
      <c r="AB22" s="29"/>
      <c r="AC22" s="28"/>
      <c r="AD22" s="29"/>
      <c r="AE22" s="29"/>
      <c r="AF22" s="28"/>
      <c r="AG22" s="25"/>
      <c r="AH22" s="25"/>
      <c r="AI22" s="25"/>
      <c r="AJ22" s="25"/>
      <c r="AK22" s="25"/>
      <c r="AL22" s="25"/>
    </row>
    <row r="23" spans="2:38" x14ac:dyDescent="0.25">
      <c r="B23" s="39">
        <f>IF(T20&gt;0,1,0)</f>
        <v>1</v>
      </c>
      <c r="C23" s="31"/>
      <c r="D23" s="31"/>
      <c r="E23" s="31"/>
      <c r="F23" s="31"/>
      <c r="G23" s="31"/>
      <c r="H23" s="31"/>
      <c r="I23" s="32" t="str">
        <f>IF(B23=0,"","III''")</f>
        <v>III''</v>
      </c>
      <c r="J23" s="31"/>
      <c r="K23" s="33"/>
      <c r="L23" s="31"/>
      <c r="M23" s="33"/>
      <c r="N23" s="33"/>
      <c r="O23" s="32">
        <f>IF(T20=1,K20,IF(T20=2,M20,IF(T20=3,O20,"")))</f>
        <v>-25</v>
      </c>
      <c r="P23" s="32" t="str">
        <f>IF(T20=1,"• a",IF(T20=2,"• b",IF(T20=3,"• c","")))</f>
        <v>• a</v>
      </c>
      <c r="Q23" s="32" t="str">
        <f>IF($T$20&gt;0,"=","")</f>
        <v>=</v>
      </c>
      <c r="R23" s="33">
        <f>IF(T20&gt;0,R20,"")</f>
        <v>27.5</v>
      </c>
      <c r="S23" s="31"/>
      <c r="T23" s="34" t="str">
        <f>IF(B23=0,"","| :")</f>
        <v>| :</v>
      </c>
      <c r="U23" s="35">
        <v>-25</v>
      </c>
      <c r="V23" s="28"/>
      <c r="W23" s="29"/>
      <c r="X23" s="28"/>
      <c r="Y23" s="29"/>
      <c r="Z23" s="28"/>
      <c r="AA23" s="29"/>
      <c r="AB23" s="29"/>
      <c r="AC23" s="28"/>
      <c r="AD23" s="29"/>
      <c r="AE23" s="29"/>
      <c r="AF23" s="28">
        <f>IF(T20&gt;0,O23,"?")</f>
        <v>-25</v>
      </c>
      <c r="AG23" s="25"/>
      <c r="AH23" s="28" t="str">
        <f>TEXT(O23,"#,################")</f>
        <v>-25,</v>
      </c>
      <c r="AI23" s="28" t="str">
        <f>TEXT(R23,"#,################")</f>
        <v>27,5</v>
      </c>
      <c r="AJ23" s="25">
        <f>LEN(AH23)-SEARCH(",",AH23,1)</f>
        <v>0</v>
      </c>
      <c r="AK23" s="25">
        <f>LEN(AI23)-SEARCH(",",AI23,1)</f>
        <v>1</v>
      </c>
      <c r="AL23" s="25">
        <f>10^(MIN(10,MAX(AJ23,AK23)))</f>
        <v>10</v>
      </c>
    </row>
    <row r="24" spans="2:38" ht="3.75" customHeight="1" x14ac:dyDescent="0.25">
      <c r="B24" s="39"/>
      <c r="C24" s="31"/>
      <c r="D24" s="31"/>
      <c r="E24" s="31"/>
      <c r="F24" s="31"/>
      <c r="G24" s="31"/>
      <c r="H24" s="31"/>
      <c r="I24" s="32"/>
      <c r="J24" s="31"/>
      <c r="K24" s="33"/>
      <c r="L24" s="31"/>
      <c r="M24" s="33"/>
      <c r="N24" s="31"/>
      <c r="O24" s="33"/>
      <c r="P24" s="31"/>
      <c r="Q24" s="33"/>
      <c r="R24" s="33"/>
      <c r="S24" s="31"/>
      <c r="T24" s="34"/>
      <c r="U24" s="31"/>
      <c r="V24" s="28"/>
      <c r="W24" s="29"/>
      <c r="X24" s="28"/>
      <c r="Y24" s="29"/>
      <c r="Z24" s="28"/>
      <c r="AA24" s="29"/>
      <c r="AB24" s="29"/>
      <c r="AC24" s="28"/>
      <c r="AD24" s="29"/>
      <c r="AE24" s="29"/>
      <c r="AF24" s="28"/>
      <c r="AG24" s="25"/>
      <c r="AH24" s="25"/>
      <c r="AI24" s="25"/>
      <c r="AJ24" s="25"/>
      <c r="AK24" s="25"/>
      <c r="AL24" s="25"/>
    </row>
    <row r="25" spans="2:38" x14ac:dyDescent="0.25">
      <c r="B25" s="39">
        <f>B23</f>
        <v>1</v>
      </c>
      <c r="C25" s="31"/>
      <c r="D25" s="31"/>
      <c r="E25" s="31"/>
      <c r="F25" s="31"/>
      <c r="G25" s="31"/>
      <c r="H25" s="31"/>
      <c r="I25" s="32"/>
      <c r="J25" s="31"/>
      <c r="K25" s="33"/>
      <c r="L25" s="31"/>
      <c r="M25" s="33"/>
      <c r="N25" s="31"/>
      <c r="O25" s="33"/>
      <c r="P25" s="32" t="str">
        <f>IF(T20=1,"a",IF(T20=2,"b",IF(T20=3,"c","")))</f>
        <v>a</v>
      </c>
      <c r="Q25" s="32" t="str">
        <f>IF($T$20&gt;0,"=","")</f>
        <v>=</v>
      </c>
      <c r="R25" s="36">
        <v>-1.1000000000000001</v>
      </c>
      <c r="S25" s="31" t="str">
        <f>IF(AND(T20&gt;0,B26=1),IF(AND(ROUND(R25,0)&lt;&gt;R25,AJ23&lt;=10),CONCATENATE(IF(O23*R23&lt;0,"=  -","=  "),ABS(R23*AL23)/GCD(ABS(O23*AL23),ABS(R23*AL23))," / ",ABS(O23*AL23)/GCD(ABS(O23*AL23),ABS(R23*AL23))),""),"")</f>
        <v>=  -11 / 10</v>
      </c>
      <c r="T25" s="34"/>
      <c r="U25" s="31"/>
      <c r="V25" s="28"/>
      <c r="W25" s="29"/>
      <c r="X25" s="28"/>
      <c r="Y25" s="29"/>
      <c r="Z25" s="28"/>
      <c r="AA25" s="29"/>
      <c r="AB25" s="29"/>
      <c r="AC25" s="28">
        <f>IF(T20&gt;0,R23/O23,"?")</f>
        <v>-1.1000000000000001</v>
      </c>
      <c r="AD25" s="29"/>
      <c r="AE25" s="29"/>
      <c r="AF25" s="28"/>
      <c r="AG25" s="25"/>
      <c r="AH25" s="25"/>
      <c r="AI25" s="25"/>
      <c r="AJ25" s="25"/>
      <c r="AK25" s="25"/>
      <c r="AL25" s="25"/>
    </row>
    <row r="26" spans="2:38" ht="13.5" customHeight="1" x14ac:dyDescent="0.25">
      <c r="B26" s="39">
        <f>B27</f>
        <v>1</v>
      </c>
      <c r="C26" s="31"/>
      <c r="D26" s="31"/>
      <c r="E26" s="31"/>
      <c r="F26" s="31"/>
      <c r="G26" s="31"/>
      <c r="H26" s="31"/>
      <c r="I26" s="32"/>
      <c r="J26" s="31"/>
      <c r="K26" s="33"/>
      <c r="L26" s="31"/>
      <c r="M26" s="33"/>
      <c r="N26" s="31"/>
      <c r="O26" s="33"/>
      <c r="P26" s="31"/>
      <c r="Q26" s="33"/>
      <c r="R26" s="33"/>
      <c r="S26" s="37" t="str">
        <f>IF(AND(T20&gt;0,B26&gt;0),IF(ROUND(R25,3)&lt;&gt;R25,"!!! Kommazahl nicht vollständig angezeigt. ==&gt; Zum Weiterrechnen Bruch verwenden !!!",""),"")</f>
        <v/>
      </c>
      <c r="T26" s="34"/>
      <c r="U26" s="31"/>
      <c r="V26" s="28"/>
      <c r="W26" s="29"/>
      <c r="X26" s="28"/>
      <c r="Y26" s="29"/>
      <c r="Z26" s="28"/>
      <c r="AA26" s="29"/>
      <c r="AB26" s="29"/>
      <c r="AC26" s="28"/>
      <c r="AD26" s="29"/>
      <c r="AE26" s="29"/>
      <c r="AF26" s="28"/>
      <c r="AG26" s="25"/>
      <c r="AH26" s="25"/>
      <c r="AI26" s="25"/>
      <c r="AJ26" s="25"/>
      <c r="AK26" s="25"/>
      <c r="AL26" s="25"/>
    </row>
    <row r="27" spans="2:38" x14ac:dyDescent="0.25">
      <c r="B27" s="39">
        <f>IF(AND(T18&gt;0,ISNUMBER(R25)),1,0)</f>
        <v>1</v>
      </c>
      <c r="C27" s="31"/>
      <c r="D27" s="31"/>
      <c r="E27" s="31"/>
      <c r="F27" s="31"/>
      <c r="G27" s="31"/>
      <c r="H27" s="31"/>
      <c r="I27" s="32" t="str">
        <f>IF(B27=0,"","in II''")</f>
        <v>in II''</v>
      </c>
      <c r="J27" s="31"/>
      <c r="K27" s="36">
        <v>6.6</v>
      </c>
      <c r="L27" s="32" t="str">
        <f>IF(T18=1,IF(M27&lt;&gt;0,IF(M27&gt;0,"• a   +","• a"),"• a"),IF(AND($T$18&gt;0,K27&lt;&gt;0,M27&gt;0),"+",""))</f>
        <v/>
      </c>
      <c r="M27" s="36">
        <v>-4</v>
      </c>
      <c r="N27" s="32" t="str">
        <f>IF(T18=2,IF(O27&lt;&gt;0,IF(O27&gt;0,"• b   +","• b"),"• b"),IF(AND($T$18&gt;0,O27&gt;0),"+",""))</f>
        <v>• b</v>
      </c>
      <c r="O27" s="36"/>
      <c r="P27" s="32" t="str">
        <f>IF(T18=3,"• c","")</f>
        <v/>
      </c>
      <c r="Q27" s="32" t="str">
        <f>IF($T$18&gt;0,"=","")</f>
        <v>=</v>
      </c>
      <c r="R27" s="38">
        <f>IF(T18&gt;0,R18,"")</f>
        <v>3.4</v>
      </c>
      <c r="S27" s="31"/>
      <c r="T27" s="34" t="str">
        <f>IF(B27=0,"",IF(U27&gt;=0,"| +","|  "))</f>
        <v xml:space="preserve">|  </v>
      </c>
      <c r="U27" s="35">
        <v>-6.6</v>
      </c>
      <c r="V27" s="28">
        <f>IF(T18=1,K18,IF(T20=1,R25*K18,IF(T16=1,0,"?")))</f>
        <v>6.6000000000000005</v>
      </c>
      <c r="W27" s="29"/>
      <c r="X27" s="28">
        <f>IF(T18=2,M18,IF(T20=2,R25*M18,IF(T16=2,0,"?")))</f>
        <v>-4</v>
      </c>
      <c r="Y27" s="29"/>
      <c r="Z27" s="28">
        <f>IF(T18=3,O18,IF(T20=3,R25*O18,IF(T16=3,0,"?")))</f>
        <v>0</v>
      </c>
      <c r="AA27" s="29"/>
      <c r="AB27" s="29"/>
      <c r="AC27" s="28"/>
      <c r="AD27" s="29"/>
      <c r="AE27" s="29"/>
      <c r="AF27" s="28">
        <f>IF(T18&gt;0,IF(T20=1,-V27,IF(T20=2,-X27,IF(T20=3,-Z27,"?"))),"?")</f>
        <v>-6.6000000000000005</v>
      </c>
      <c r="AG27" s="25"/>
      <c r="AH27" s="25"/>
      <c r="AI27" s="25"/>
      <c r="AJ27" s="25"/>
      <c r="AK27" s="25"/>
      <c r="AL27" s="25"/>
    </row>
    <row r="28" spans="2:38" ht="3.75" customHeight="1" x14ac:dyDescent="0.25">
      <c r="B28" s="39"/>
      <c r="C28" s="31"/>
      <c r="D28" s="31"/>
      <c r="E28" s="31"/>
      <c r="F28" s="31"/>
      <c r="G28" s="31"/>
      <c r="H28" s="31"/>
      <c r="I28" s="32"/>
      <c r="J28" s="31"/>
      <c r="K28" s="33"/>
      <c r="L28" s="31"/>
      <c r="M28" s="33"/>
      <c r="N28" s="31"/>
      <c r="O28" s="33"/>
      <c r="P28" s="31"/>
      <c r="Q28" s="33"/>
      <c r="R28" s="33"/>
      <c r="S28" s="31"/>
      <c r="T28" s="34"/>
      <c r="U28" s="31"/>
      <c r="V28" s="28"/>
      <c r="W28" s="29"/>
      <c r="X28" s="28"/>
      <c r="Y28" s="29"/>
      <c r="Z28" s="28"/>
      <c r="AA28" s="29"/>
      <c r="AB28" s="29"/>
      <c r="AC28" s="28"/>
      <c r="AD28" s="29"/>
      <c r="AE28" s="29"/>
      <c r="AF28" s="28"/>
      <c r="AG28" s="25"/>
      <c r="AH28" s="25"/>
      <c r="AI28" s="25"/>
      <c r="AJ28" s="25"/>
      <c r="AK28" s="25"/>
      <c r="AL28" s="25"/>
    </row>
    <row r="29" spans="2:38" ht="18.75" customHeight="1" x14ac:dyDescent="0.25">
      <c r="B29" s="39">
        <f>B27</f>
        <v>1</v>
      </c>
      <c r="C29" s="31"/>
      <c r="D29" s="31"/>
      <c r="E29" s="31"/>
      <c r="F29" s="31"/>
      <c r="G29" s="31"/>
      <c r="H29" s="31"/>
      <c r="I29" s="32"/>
      <c r="J29" s="31"/>
      <c r="K29" s="33"/>
      <c r="L29" s="31"/>
      <c r="M29" s="33"/>
      <c r="N29" s="31"/>
      <c r="O29" s="38">
        <f>IF(T18=1,K27,IF(T18=2,M27,IF(T18=3,O27,"")))</f>
        <v>-4</v>
      </c>
      <c r="P29" s="32" t="str">
        <f>IF(T18=1,"• a",IF(T18=2,"• b",IF(T18=3,"• c","")))</f>
        <v>• b</v>
      </c>
      <c r="Q29" s="32" t="str">
        <f>IF($T$18&gt;0,"=","")</f>
        <v>=</v>
      </c>
      <c r="R29" s="36">
        <v>-3.2</v>
      </c>
      <c r="S29" s="31"/>
      <c r="T29" s="34" t="str">
        <f>IF(B29=0,"","| :")</f>
        <v>| :</v>
      </c>
      <c r="U29" s="35">
        <v>-4</v>
      </c>
      <c r="V29" s="28"/>
      <c r="W29" s="29"/>
      <c r="X29" s="28"/>
      <c r="Y29" s="29"/>
      <c r="Z29" s="28"/>
      <c r="AA29" s="29"/>
      <c r="AB29" s="29"/>
      <c r="AC29" s="28">
        <f>IF(T18&gt;0,R27+AF27,"?")</f>
        <v>-3.2000000000000006</v>
      </c>
      <c r="AD29" s="29"/>
      <c r="AE29" s="29"/>
      <c r="AF29" s="28">
        <f>IF(T18&gt;0,O29,"?")</f>
        <v>-4</v>
      </c>
      <c r="AG29" s="25"/>
      <c r="AH29" s="28" t="str">
        <f>TEXT(O29,"#,################")</f>
        <v>-4,</v>
      </c>
      <c r="AI29" s="28" t="str">
        <f>TEXT(R29,"#,################")</f>
        <v>-3,2</v>
      </c>
      <c r="AJ29" s="25">
        <f>LEN(AH29)-SEARCH(",",AH29,1)</f>
        <v>0</v>
      </c>
      <c r="AK29" s="25">
        <f>LEN(AI29)-SEARCH(",",AI29,1)</f>
        <v>1</v>
      </c>
      <c r="AL29" s="25">
        <f>10^(MIN(10,MAX(AJ29,AK29)))</f>
        <v>10</v>
      </c>
    </row>
    <row r="30" spans="2:38" ht="3.75" customHeight="1" x14ac:dyDescent="0.25">
      <c r="B30" s="39"/>
      <c r="C30" s="31"/>
      <c r="D30" s="31"/>
      <c r="E30" s="31"/>
      <c r="F30" s="31"/>
      <c r="G30" s="31"/>
      <c r="H30" s="31"/>
      <c r="I30" s="32"/>
      <c r="J30" s="31"/>
      <c r="K30" s="33"/>
      <c r="L30" s="31"/>
      <c r="M30" s="33"/>
      <c r="N30" s="31"/>
      <c r="O30" s="33"/>
      <c r="P30" s="31"/>
      <c r="Q30" s="33"/>
      <c r="R30" s="33"/>
      <c r="S30" s="31"/>
      <c r="T30" s="34"/>
      <c r="U30" s="31"/>
      <c r="V30" s="28"/>
      <c r="W30" s="29"/>
      <c r="X30" s="28"/>
      <c r="Y30" s="29"/>
      <c r="Z30" s="28"/>
      <c r="AA30" s="29"/>
      <c r="AB30" s="29"/>
      <c r="AC30" s="28"/>
      <c r="AD30" s="29"/>
      <c r="AE30" s="29"/>
      <c r="AF30" s="28"/>
      <c r="AG30" s="25"/>
      <c r="AH30" s="25"/>
      <c r="AI30" s="25"/>
      <c r="AJ30" s="25"/>
      <c r="AK30" s="25"/>
      <c r="AL30" s="25"/>
    </row>
    <row r="31" spans="2:38" x14ac:dyDescent="0.25">
      <c r="B31" s="39">
        <f>B29</f>
        <v>1</v>
      </c>
      <c r="C31" s="31"/>
      <c r="D31" s="31"/>
      <c r="E31" s="31"/>
      <c r="F31" s="31"/>
      <c r="G31" s="31"/>
      <c r="H31" s="31"/>
      <c r="I31" s="32"/>
      <c r="J31" s="31"/>
      <c r="K31" s="33"/>
      <c r="L31" s="31"/>
      <c r="M31" s="33"/>
      <c r="N31" s="31"/>
      <c r="O31" s="33"/>
      <c r="P31" s="32" t="str">
        <f>IF(T18=1,"a",IF(T18=2,"b",IF(T18=3,"c","")))</f>
        <v>b</v>
      </c>
      <c r="Q31" s="32" t="str">
        <f>IF($T$18&gt;0,"=","")</f>
        <v>=</v>
      </c>
      <c r="R31" s="36">
        <v>0.8</v>
      </c>
      <c r="S31" s="31" t="str">
        <f>IF(AND(T18&gt;0,B32=1),IF(AND(ROUND(R31,0)&lt;&gt;R31,AJ29&lt;=10),CONCATENATE(IF(O29*R29&lt;0,"=  -","=  "),ABS(R29*AL29)/GCD(ABS(O29*AL29),ABS(R29*AL29))," / ",ABS(O29*AL29)/GCD(ABS(O29*AL29),ABS(R29*AL29))),""),"")</f>
        <v>=  4 / 5</v>
      </c>
      <c r="T31" s="34"/>
      <c r="U31" s="31"/>
      <c r="V31" s="28"/>
      <c r="W31" s="29"/>
      <c r="X31" s="28"/>
      <c r="Y31" s="29"/>
      <c r="Z31" s="28"/>
      <c r="AA31" s="29"/>
      <c r="AB31" s="29"/>
      <c r="AC31" s="28">
        <f>IF(T18&gt;0,R29/O29,"?")</f>
        <v>0.8</v>
      </c>
      <c r="AD31" s="29"/>
      <c r="AE31" s="29"/>
      <c r="AF31" s="28"/>
      <c r="AG31" s="25"/>
      <c r="AH31" s="25"/>
      <c r="AI31" s="25"/>
      <c r="AJ31" s="25"/>
      <c r="AK31" s="25"/>
      <c r="AL31" s="25"/>
    </row>
    <row r="32" spans="2:38" ht="13.5" customHeight="1" x14ac:dyDescent="0.25">
      <c r="B32" s="39">
        <f>B33</f>
        <v>1</v>
      </c>
      <c r="C32" s="31"/>
      <c r="D32" s="31"/>
      <c r="E32" s="31"/>
      <c r="F32" s="31"/>
      <c r="G32" s="31"/>
      <c r="H32" s="31"/>
      <c r="I32" s="32"/>
      <c r="J32" s="31"/>
      <c r="K32" s="33"/>
      <c r="L32" s="31"/>
      <c r="M32" s="33"/>
      <c r="N32" s="31"/>
      <c r="O32" s="33"/>
      <c r="P32" s="31"/>
      <c r="Q32" s="33"/>
      <c r="R32" s="33"/>
      <c r="S32" s="37" t="str">
        <f>IF(AND(T18&gt;0,B32&gt;0),IF(ROUND(R31,3)&lt;&gt;R31,"!!! Kommazahl nicht vollständig angezeigt. ==&gt; Zum Weiterrechnen Bruch verwenden !!!",""),"")</f>
        <v/>
      </c>
      <c r="T32" s="34"/>
      <c r="U32" s="31"/>
      <c r="V32" s="28"/>
      <c r="W32" s="29"/>
      <c r="X32" s="28"/>
      <c r="Y32" s="29"/>
      <c r="Z32" s="28"/>
      <c r="AA32" s="29"/>
      <c r="AB32" s="29"/>
      <c r="AC32" s="28"/>
      <c r="AD32" s="29"/>
      <c r="AE32" s="29"/>
      <c r="AF32" s="28"/>
      <c r="AG32" s="25"/>
      <c r="AH32" s="25"/>
      <c r="AI32" s="25"/>
      <c r="AJ32" s="25"/>
      <c r="AK32" s="25"/>
      <c r="AL32" s="25"/>
    </row>
    <row r="33" spans="2:38" x14ac:dyDescent="0.25">
      <c r="B33" s="39">
        <f>IF(AND(T16&gt;0,ISNUMBER(R31)),1,0)</f>
        <v>1</v>
      </c>
      <c r="C33" s="31"/>
      <c r="D33" s="31"/>
      <c r="E33" s="31"/>
      <c r="F33" s="31"/>
      <c r="G33" s="31"/>
      <c r="H33" s="31"/>
      <c r="I33" s="32" t="str">
        <f>IF(B33=0,"","in I''")</f>
        <v>in I''</v>
      </c>
      <c r="J33" s="31"/>
      <c r="K33" s="36">
        <v>3.3</v>
      </c>
      <c r="L33" s="32" t="str">
        <f>IF(T16=1,IF(M33&lt;&gt;0,IF(M33&gt;0,"• a   +","• a"),"• a"),IF(AND($T$18&gt;0,K33&lt;&gt;0,M33&gt;0),"+",""))</f>
        <v>+</v>
      </c>
      <c r="M33" s="36">
        <v>1.6</v>
      </c>
      <c r="N33" s="32" t="str">
        <f>IF(T16=2,IF(O33&lt;&gt;0,IF(O33&gt;0,"• b   +","• b"),"• b"),IF(AND($T$18&gt;0,O33&gt;0),"+",""))</f>
        <v/>
      </c>
      <c r="O33" s="36">
        <v>-2</v>
      </c>
      <c r="P33" s="32" t="str">
        <f>IF(T16=3,"• c","")</f>
        <v>• c</v>
      </c>
      <c r="Q33" s="32" t="str">
        <f>IF($T$18&gt;0,"=","")</f>
        <v>=</v>
      </c>
      <c r="R33" s="33">
        <f>IF(T18&gt;0,R16,"")</f>
        <v>4.9000000000000004</v>
      </c>
      <c r="S33" s="31"/>
      <c r="T33" s="34"/>
      <c r="U33" s="31"/>
      <c r="V33" s="28">
        <f>IF(T16=1,K16,IF(T18=1,R31*K16,IF(T20=1,R25*K16,"?")))</f>
        <v>3.3000000000000003</v>
      </c>
      <c r="W33" s="29"/>
      <c r="X33" s="28">
        <f>IF(T16=2,M16,IF(T18=2,R31*M16,IF(T20=2,R25*M16,"?")))</f>
        <v>1.6</v>
      </c>
      <c r="Y33" s="29"/>
      <c r="Z33" s="28">
        <f>IF(T16=3,O16,IF(T18=3,R31*O16,IF(T20=3,R25*O16,"?")))</f>
        <v>-2</v>
      </c>
      <c r="AA33" s="29"/>
      <c r="AB33" s="29"/>
      <c r="AC33" s="28"/>
      <c r="AD33" s="29"/>
      <c r="AE33" s="29"/>
      <c r="AF33" s="28"/>
      <c r="AG33" s="25"/>
      <c r="AH33" s="25"/>
      <c r="AI33" s="25"/>
      <c r="AJ33" s="25"/>
      <c r="AK33" s="25"/>
      <c r="AL33" s="25"/>
    </row>
    <row r="34" spans="2:38" ht="3.75" customHeight="1" x14ac:dyDescent="0.25">
      <c r="B34" s="39"/>
      <c r="C34" s="31"/>
      <c r="D34" s="31"/>
      <c r="E34" s="31"/>
      <c r="F34" s="31"/>
      <c r="G34" s="31"/>
      <c r="H34" s="31"/>
      <c r="I34" s="32"/>
      <c r="J34" s="31"/>
      <c r="K34" s="33"/>
      <c r="L34" s="33" t="str">
        <f>IF(K34&lt;&gt;0,IF(M34&lt;&gt;0,IF(M34&gt;0,"+",""),""),"")</f>
        <v/>
      </c>
      <c r="M34" s="33"/>
      <c r="N34" s="31"/>
      <c r="O34" s="33"/>
      <c r="P34" s="31"/>
      <c r="Q34" s="33"/>
      <c r="R34" s="33"/>
      <c r="S34" s="31"/>
      <c r="T34" s="34"/>
      <c r="U34" s="31"/>
      <c r="V34" s="28"/>
      <c r="W34" s="29"/>
      <c r="X34" s="28"/>
      <c r="Y34" s="29"/>
      <c r="Z34" s="28"/>
      <c r="AA34" s="29"/>
      <c r="AB34" s="29"/>
      <c r="AC34" s="28"/>
      <c r="AD34" s="29"/>
      <c r="AE34" s="29"/>
      <c r="AF34" s="28"/>
      <c r="AG34" s="25"/>
      <c r="AH34" s="25"/>
      <c r="AI34" s="25"/>
      <c r="AJ34" s="25"/>
      <c r="AK34" s="25"/>
      <c r="AL34" s="25"/>
    </row>
    <row r="35" spans="2:38" x14ac:dyDescent="0.25">
      <c r="B35" s="39">
        <f>B33</f>
        <v>1</v>
      </c>
      <c r="C35" s="31"/>
      <c r="D35" s="31"/>
      <c r="E35" s="31"/>
      <c r="F35" s="31"/>
      <c r="G35" s="31"/>
      <c r="H35" s="31"/>
      <c r="I35" s="32"/>
      <c r="J35" s="31"/>
      <c r="K35" s="33"/>
      <c r="L35" s="31"/>
      <c r="M35" s="36">
        <v>4.9000000000000004</v>
      </c>
      <c r="N35" s="32" t="str">
        <f>IF(AND($T$18&gt;0,M35&lt;&gt;0,O35&gt;0),"+","")</f>
        <v/>
      </c>
      <c r="O35" s="38">
        <f>IF(T16=1,K33,IF(T16=2,M33,IF(T16=3,O33,"")))</f>
        <v>-2</v>
      </c>
      <c r="P35" s="32" t="str">
        <f>IF(T16=1,"• a",IF(T16=2,"• b",IF(T16=3,"• c","")))</f>
        <v>• c</v>
      </c>
      <c r="Q35" s="32" t="str">
        <f>IF($T$18&gt;0,"=","")</f>
        <v>=</v>
      </c>
      <c r="R35" s="33">
        <f>IF(T18&gt;0,R33,"")</f>
        <v>4.9000000000000004</v>
      </c>
      <c r="S35" s="31"/>
      <c r="T35" s="34" t="str">
        <f>IF(B35=0,"",IF(U35&gt;=0,"| +","|  "))</f>
        <v xml:space="preserve">|  </v>
      </c>
      <c r="U35" s="35">
        <v>-4.9000000000000004</v>
      </c>
      <c r="V35" s="28"/>
      <c r="W35" s="29"/>
      <c r="X35" s="28">
        <f>IF(T16=1,M33+O33,IF(T16=2,K33+O33,IF(T16=3,K33+M33,"?")))</f>
        <v>4.9000000000000004</v>
      </c>
      <c r="Y35" s="29"/>
      <c r="Z35" s="28"/>
      <c r="AA35" s="29"/>
      <c r="AB35" s="29"/>
      <c r="AC35" s="28"/>
      <c r="AD35" s="29"/>
      <c r="AE35" s="29"/>
      <c r="AF35" s="28">
        <f>IF(T18&gt;0,-M35,"?")</f>
        <v>-4.9000000000000004</v>
      </c>
      <c r="AG35" s="25"/>
      <c r="AH35" s="25"/>
      <c r="AI35" s="25"/>
      <c r="AJ35" s="25"/>
      <c r="AK35" s="25"/>
      <c r="AL35" s="25"/>
    </row>
    <row r="36" spans="2:38" ht="3.75" customHeight="1" x14ac:dyDescent="0.25">
      <c r="B36" s="39"/>
      <c r="C36" s="31"/>
      <c r="D36" s="31"/>
      <c r="E36" s="31"/>
      <c r="F36" s="31"/>
      <c r="G36" s="31"/>
      <c r="H36" s="31"/>
      <c r="I36" s="32"/>
      <c r="J36" s="31"/>
      <c r="K36" s="33"/>
      <c r="L36" s="31"/>
      <c r="M36" s="33"/>
      <c r="N36" s="31"/>
      <c r="O36" s="33"/>
      <c r="P36" s="31"/>
      <c r="Q36" s="33"/>
      <c r="R36" s="33"/>
      <c r="S36" s="31"/>
      <c r="T36" s="34"/>
      <c r="U36" s="31"/>
      <c r="V36" s="28"/>
      <c r="W36" s="29"/>
      <c r="X36" s="28"/>
      <c r="Y36" s="29"/>
      <c r="Z36" s="28"/>
      <c r="AA36" s="29"/>
      <c r="AB36" s="29"/>
      <c r="AC36" s="28"/>
      <c r="AD36" s="29"/>
      <c r="AE36" s="29"/>
      <c r="AF36" s="28"/>
      <c r="AG36" s="25"/>
      <c r="AH36" s="25"/>
      <c r="AI36" s="25"/>
      <c r="AJ36" s="25"/>
      <c r="AK36" s="25"/>
      <c r="AL36" s="25"/>
    </row>
    <row r="37" spans="2:38" x14ac:dyDescent="0.25">
      <c r="B37" s="39">
        <f>B35</f>
        <v>1</v>
      </c>
      <c r="C37" s="31"/>
      <c r="D37" s="31"/>
      <c r="E37" s="31"/>
      <c r="F37" s="31"/>
      <c r="G37" s="31"/>
      <c r="H37" s="31"/>
      <c r="I37" s="32"/>
      <c r="J37" s="31"/>
      <c r="K37" s="33"/>
      <c r="L37" s="31"/>
      <c r="M37" s="33"/>
      <c r="N37" s="31"/>
      <c r="O37" s="38">
        <f>O35</f>
        <v>-2</v>
      </c>
      <c r="P37" s="32" t="str">
        <f>IF(T16=1,"• a",IF(T16=2,"• b",IF(T16=3,"• c","")))</f>
        <v>• c</v>
      </c>
      <c r="Q37" s="32" t="str">
        <f>IF($T$18&gt;0,"=","")</f>
        <v>=</v>
      </c>
      <c r="R37" s="36">
        <v>0</v>
      </c>
      <c r="S37" s="31"/>
      <c r="T37" s="34" t="str">
        <f>IF(B37=0,"","| :")</f>
        <v>| :</v>
      </c>
      <c r="U37" s="35">
        <v>-2</v>
      </c>
      <c r="V37" s="28"/>
      <c r="W37" s="29"/>
      <c r="X37" s="28"/>
      <c r="Y37" s="29"/>
      <c r="Z37" s="28"/>
      <c r="AA37" s="29"/>
      <c r="AB37" s="29"/>
      <c r="AC37" s="28">
        <f>IF(T18&gt;0,R35-M35,"?")</f>
        <v>0</v>
      </c>
      <c r="AD37" s="29"/>
      <c r="AE37" s="29"/>
      <c r="AF37" s="28">
        <f>IF(T18&gt;0,O37,"?")</f>
        <v>-2</v>
      </c>
      <c r="AG37" s="25"/>
      <c r="AH37" s="28" t="str">
        <f>TEXT(O37,"#,################")</f>
        <v>-2,</v>
      </c>
      <c r="AI37" s="28" t="str">
        <f>TEXT(R37,"#,################")</f>
        <v>,</v>
      </c>
      <c r="AJ37" s="25">
        <f>LEN(AH37)-SEARCH(",",AH37,1)</f>
        <v>0</v>
      </c>
      <c r="AK37" s="25">
        <f>LEN(AI37)-SEARCH(",",AI37,1)</f>
        <v>0</v>
      </c>
      <c r="AL37" s="25">
        <f>10^(MIN(10,MAX(AJ37,AK37)))</f>
        <v>1</v>
      </c>
    </row>
    <row r="38" spans="2:38" ht="3.75" customHeight="1" x14ac:dyDescent="0.25">
      <c r="B38" s="39"/>
      <c r="C38" s="31"/>
      <c r="D38" s="31"/>
      <c r="E38" s="31"/>
      <c r="F38" s="31"/>
      <c r="G38" s="31"/>
      <c r="H38" s="31"/>
      <c r="I38" s="32"/>
      <c r="J38" s="31"/>
      <c r="K38" s="33"/>
      <c r="L38" s="31"/>
      <c r="M38" s="33"/>
      <c r="N38" s="31"/>
      <c r="O38" s="33"/>
      <c r="P38" s="31"/>
      <c r="Q38" s="33"/>
      <c r="R38" s="33"/>
      <c r="S38" s="31"/>
      <c r="T38" s="34"/>
      <c r="U38" s="31"/>
      <c r="V38" s="28"/>
      <c r="W38" s="29"/>
      <c r="X38" s="28"/>
      <c r="Y38" s="29"/>
      <c r="Z38" s="28"/>
      <c r="AA38" s="29"/>
      <c r="AB38" s="29"/>
      <c r="AC38" s="28"/>
      <c r="AD38" s="29"/>
      <c r="AE38" s="29"/>
      <c r="AF38" s="28"/>
      <c r="AG38" s="25"/>
      <c r="AH38" s="25"/>
      <c r="AI38" s="25"/>
      <c r="AJ38" s="25"/>
      <c r="AK38" s="25"/>
      <c r="AL38" s="25"/>
    </row>
    <row r="39" spans="2:38" x14ac:dyDescent="0.25">
      <c r="B39" s="39">
        <f>B37</f>
        <v>1</v>
      </c>
      <c r="C39" s="31"/>
      <c r="D39" s="31"/>
      <c r="E39" s="31"/>
      <c r="F39" s="31"/>
      <c r="G39" s="31"/>
      <c r="H39" s="31"/>
      <c r="I39" s="32"/>
      <c r="J39" s="31"/>
      <c r="K39" s="33"/>
      <c r="L39" s="31"/>
      <c r="M39" s="33"/>
      <c r="N39" s="31"/>
      <c r="O39" s="33"/>
      <c r="P39" s="32" t="str">
        <f>IF(T16=1,"a",IF(T16=2,"b",IF(T16=3,"c","")))</f>
        <v>c</v>
      </c>
      <c r="Q39" s="32" t="str">
        <f>IF($T$18&gt;0,"=","")</f>
        <v>=</v>
      </c>
      <c r="R39" s="36">
        <v>0</v>
      </c>
      <c r="S39" s="31" t="str">
        <f>IF(AND(T16&gt;0,B40=1),IF(AND(ROUND(R39,0)&lt;&gt;R39,AJ37&lt;=10),CONCATENATE(IF(O37*R37&lt;0,"=  -","=  "),ABS(R37*AL37)/GCD(ABS(O37*AL37),ABS(R37*AL37))," / ",ABS(O37*AL37)/GCD(ABS(O37*AL37),ABS(R37*AL37))),""),"")</f>
        <v/>
      </c>
      <c r="T39" s="34"/>
      <c r="U39" s="31"/>
      <c r="V39" s="28"/>
      <c r="W39" s="29"/>
      <c r="X39" s="28"/>
      <c r="Y39" s="29"/>
      <c r="Z39" s="28"/>
      <c r="AA39" s="29"/>
      <c r="AB39" s="29"/>
      <c r="AC39" s="28">
        <f>IF(T18&gt;0,R37/O37,"?")</f>
        <v>0</v>
      </c>
      <c r="AD39" s="29"/>
      <c r="AE39" s="29"/>
      <c r="AF39" s="28"/>
      <c r="AG39" s="25"/>
      <c r="AH39" s="25"/>
      <c r="AI39" s="25"/>
      <c r="AJ39" s="25"/>
      <c r="AK39" s="25"/>
      <c r="AL39" s="25"/>
    </row>
    <row r="40" spans="2:38" ht="13.5" customHeight="1" x14ac:dyDescent="0.25">
      <c r="B40" s="39">
        <f>IF(AND(T16&gt;0,ISNUMBER(R39)),1,0)</f>
        <v>1</v>
      </c>
      <c r="C40" s="31"/>
      <c r="D40" s="31"/>
      <c r="E40" s="31"/>
      <c r="F40" s="31"/>
      <c r="G40" s="31"/>
      <c r="H40" s="31"/>
      <c r="I40" s="32"/>
      <c r="J40" s="31"/>
      <c r="K40" s="33"/>
      <c r="L40" s="31"/>
      <c r="M40" s="33"/>
      <c r="N40" s="31"/>
      <c r="O40" s="33"/>
      <c r="P40" s="31"/>
      <c r="Q40" s="33"/>
      <c r="R40" s="33"/>
      <c r="S40" s="37" t="str">
        <f>IF(AND(T16&gt;0,B40&gt;0),IF(ROUND(R39,3)&lt;&gt;R39,"!!! Kommazahl nicht vollständig angezeigt. ==&gt; Zum Weiterrechnen Bruch verwenden !!!",""),"")</f>
        <v/>
      </c>
      <c r="T40" s="34"/>
      <c r="U40" s="31"/>
      <c r="V40" s="28"/>
      <c r="W40" s="29"/>
      <c r="X40" s="28"/>
      <c r="Y40" s="29"/>
      <c r="Z40" s="28"/>
      <c r="AA40" s="29"/>
      <c r="AB40" s="29"/>
      <c r="AC40" s="28"/>
      <c r="AD40" s="29"/>
      <c r="AE40" s="29"/>
      <c r="AF40" s="28"/>
      <c r="AG40" s="25"/>
      <c r="AH40" s="25"/>
      <c r="AI40" s="25"/>
      <c r="AJ40" s="25"/>
      <c r="AK40" s="25"/>
      <c r="AL40" s="25"/>
    </row>
    <row r="41" spans="2:38" ht="30" x14ac:dyDescent="0.25">
      <c r="J41" s="1" t="s">
        <v>16</v>
      </c>
      <c r="K41" s="18">
        <v>-1.1000000000000001</v>
      </c>
      <c r="L41" s="3" t="s">
        <v>15</v>
      </c>
      <c r="M41" s="18">
        <v>0.8</v>
      </c>
      <c r="N41" s="3" t="s">
        <v>15</v>
      </c>
      <c r="O41" s="18">
        <v>0</v>
      </c>
      <c r="P41" s="4" t="str">
        <f>IF(V41=0,"} ist falsch!","} ist richtig!")</f>
        <v>} ist richtig!</v>
      </c>
      <c r="S41" s="16" t="str">
        <f>IF(V41=0,":-(",":-)")</f>
        <v>:-)</v>
      </c>
      <c r="T41" s="26"/>
      <c r="U41" s="25"/>
      <c r="V41" s="40">
        <f>IF(AND(ISNUMBER(K41),ISNUMBER(M41),ISNUMBER(O41)),IF(AND(K2*K41+M2*M41+O2*O41=R2,K4*K41+M4*M41+O4*O41=R4,K6*K41+M6*M41+O6*O41=R6),1,0),0)</f>
        <v>1</v>
      </c>
      <c r="W41" s="29"/>
      <c r="X41" s="28"/>
      <c r="Y41" s="29"/>
      <c r="Z41" s="28"/>
      <c r="AA41" s="29"/>
      <c r="AB41" s="29"/>
      <c r="AC41" s="28"/>
      <c r="AD41" s="29"/>
      <c r="AE41" s="29"/>
      <c r="AF41" s="28"/>
      <c r="AG41" s="25"/>
      <c r="AH41" s="25"/>
      <c r="AI41" s="25"/>
      <c r="AJ41" s="25"/>
      <c r="AK41" s="25"/>
      <c r="AL41" s="25"/>
    </row>
    <row r="42" spans="2:38" ht="3.75" customHeight="1" x14ac:dyDescent="0.25">
      <c r="U42" s="21"/>
      <c r="V42" s="22"/>
      <c r="W42" s="23"/>
      <c r="X42" s="22"/>
      <c r="Y42" s="23"/>
      <c r="Z42" s="22"/>
      <c r="AA42" s="23"/>
      <c r="AB42" s="23"/>
      <c r="AC42" s="22"/>
      <c r="AD42" s="23"/>
    </row>
  </sheetData>
  <sheetProtection password="CDEF" sheet="1" selectLockedCells="1"/>
  <mergeCells count="3">
    <mergeCell ref="B2:G7"/>
    <mergeCell ref="T2:V3"/>
    <mergeCell ref="T4:V9"/>
  </mergeCells>
  <conditionalFormatting sqref="U23">
    <cfRule type="cellIs" dxfId="71" priority="32" stopIfTrue="1" operator="notEqual">
      <formula>AF23</formula>
    </cfRule>
    <cfRule type="cellIs" dxfId="70" priority="33" stopIfTrue="1" operator="equal">
      <formula>0</formula>
    </cfRule>
  </conditionalFormatting>
  <conditionalFormatting sqref="R25">
    <cfRule type="cellIs" dxfId="69" priority="31" stopIfTrue="1" operator="notEqual">
      <formula>AC25</formula>
    </cfRule>
  </conditionalFormatting>
  <conditionalFormatting sqref="K18 K16 M16 O16 K9 M9 O9 M18 O18">
    <cfRule type="cellIs" dxfId="68" priority="30" stopIfTrue="1" operator="equal">
      <formula>0</formula>
    </cfRule>
  </conditionalFormatting>
  <conditionalFormatting sqref="K27">
    <cfRule type="cellIs" dxfId="67" priority="28" stopIfTrue="1" operator="notEqual">
      <formula>V27</formula>
    </cfRule>
    <cfRule type="cellIs" dxfId="66" priority="29" stopIfTrue="1" operator="equal">
      <formula>0</formula>
    </cfRule>
  </conditionalFormatting>
  <conditionalFormatting sqref="M27">
    <cfRule type="cellIs" dxfId="65" priority="26" stopIfTrue="1" operator="notEqual">
      <formula>X27</formula>
    </cfRule>
    <cfRule type="cellIs" dxfId="64" priority="27" stopIfTrue="1" operator="equal">
      <formula>0</formula>
    </cfRule>
  </conditionalFormatting>
  <conditionalFormatting sqref="U27">
    <cfRule type="cellIs" dxfId="63" priority="24" stopIfTrue="1" operator="notEqual">
      <formula>AF27</formula>
    </cfRule>
    <cfRule type="cellIs" dxfId="62" priority="25" stopIfTrue="1" operator="equal">
      <formula>0</formula>
    </cfRule>
  </conditionalFormatting>
  <conditionalFormatting sqref="R29">
    <cfRule type="cellIs" dxfId="61" priority="23" stopIfTrue="1" operator="notEqual">
      <formula>AC29</formula>
    </cfRule>
  </conditionalFormatting>
  <conditionalFormatting sqref="U29">
    <cfRule type="cellIs" dxfId="60" priority="21" stopIfTrue="1" operator="notEqual">
      <formula>AF29</formula>
    </cfRule>
    <cfRule type="cellIs" dxfId="59" priority="22" stopIfTrue="1" operator="equal">
      <formula>0</formula>
    </cfRule>
  </conditionalFormatting>
  <conditionalFormatting sqref="R31">
    <cfRule type="cellIs" dxfId="58" priority="20" stopIfTrue="1" operator="notEqual">
      <formula>AC31</formula>
    </cfRule>
  </conditionalFormatting>
  <conditionalFormatting sqref="K33">
    <cfRule type="cellIs" dxfId="57" priority="18" stopIfTrue="1" operator="notEqual">
      <formula>V33</formula>
    </cfRule>
    <cfRule type="cellIs" dxfId="56" priority="19" stopIfTrue="1" operator="equal">
      <formula>0</formula>
    </cfRule>
  </conditionalFormatting>
  <conditionalFormatting sqref="M33">
    <cfRule type="cellIs" dxfId="55" priority="16" stopIfTrue="1" operator="notEqual">
      <formula>X33</formula>
    </cfRule>
    <cfRule type="cellIs" dxfId="54" priority="17" stopIfTrue="1" operator="equal">
      <formula>0</formula>
    </cfRule>
  </conditionalFormatting>
  <conditionalFormatting sqref="O33">
    <cfRule type="cellIs" dxfId="53" priority="14" stopIfTrue="1" operator="notEqual">
      <formula>Z33</formula>
    </cfRule>
    <cfRule type="cellIs" dxfId="52" priority="15" stopIfTrue="1" operator="equal">
      <formula>0</formula>
    </cfRule>
  </conditionalFormatting>
  <conditionalFormatting sqref="M35">
    <cfRule type="cellIs" dxfId="51" priority="12" stopIfTrue="1" operator="notEqual">
      <formula>X35</formula>
    </cfRule>
    <cfRule type="cellIs" dxfId="50" priority="13" stopIfTrue="1" operator="equal">
      <formula>0</formula>
    </cfRule>
  </conditionalFormatting>
  <conditionalFormatting sqref="U35">
    <cfRule type="cellIs" dxfId="49" priority="10" stopIfTrue="1" operator="notEqual">
      <formula>AF35</formula>
    </cfRule>
    <cfRule type="cellIs" dxfId="48" priority="11" stopIfTrue="1" operator="equal">
      <formula>0</formula>
    </cfRule>
  </conditionalFormatting>
  <conditionalFormatting sqref="R37">
    <cfRule type="cellIs" dxfId="47" priority="9" stopIfTrue="1" operator="notEqual">
      <formula>AC37</formula>
    </cfRule>
  </conditionalFormatting>
  <conditionalFormatting sqref="U37">
    <cfRule type="cellIs" dxfId="46" priority="7" stopIfTrue="1" operator="notEqual">
      <formula>AF37</formula>
    </cfRule>
    <cfRule type="cellIs" dxfId="45" priority="8" stopIfTrue="1" operator="equal">
      <formula>0</formula>
    </cfRule>
  </conditionalFormatting>
  <conditionalFormatting sqref="R39">
    <cfRule type="cellIs" dxfId="44" priority="6" stopIfTrue="1" operator="notEqual">
      <formula>AC39</formula>
    </cfRule>
  </conditionalFormatting>
  <conditionalFormatting sqref="O27">
    <cfRule type="cellIs" dxfId="43" priority="4" stopIfTrue="1" operator="notEqual">
      <formula>Z27</formula>
    </cfRule>
    <cfRule type="cellIs" dxfId="42" priority="5" stopIfTrue="1" operator="equal">
      <formula>0</formula>
    </cfRule>
  </conditionalFormatting>
  <conditionalFormatting sqref="S41">
    <cfRule type="expression" dxfId="41" priority="3" stopIfTrue="1">
      <formula>$V$41=0</formula>
    </cfRule>
  </conditionalFormatting>
  <conditionalFormatting sqref="R11 R13 R20">
    <cfRule type="cellIs" dxfId="40" priority="36" stopIfTrue="1" operator="notEqual">
      <formula>AC11</formula>
    </cfRule>
  </conditionalFormatting>
  <conditionalFormatting sqref="R9">
    <cfRule type="cellIs" dxfId="39" priority="2" stopIfTrue="1" operator="equal">
      <formula>0</formula>
    </cfRule>
  </conditionalFormatting>
  <conditionalFormatting sqref="K11 M11 O11 M20 K13 M13 O13 O20 K20">
    <cfRule type="cellIs" dxfId="38" priority="34" stopIfTrue="1" operator="equal">
      <formula>0</formula>
    </cfRule>
    <cfRule type="cellIs" dxfId="37" priority="35" stopIfTrue="1" operator="notEqual">
      <formula>V11</formula>
    </cfRule>
  </conditionalFormatting>
  <conditionalFormatting sqref="R18">
    <cfRule type="cellIs" dxfId="36" priority="1" stopIfTrue="1" operator="equal">
      <formula>0</formula>
    </cfRule>
  </conditionalFormatting>
  <pageMargins left="0.70866141732283472" right="0.70866141732283472" top="0.35433070866141736" bottom="0.23622047244094491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tmp!$B$1:$B$2</xm:f>
          </x14:formula1>
          <xm:sqref>C18 E20 I20</xm:sqref>
        </x14:dataValidation>
        <x14:dataValidation type="list" allowBlank="1" showInputMessage="1" showErrorMessage="1">
          <x14:formula1>
            <xm:f>tmp!$A$1:$A$3</xm:f>
          </x14:formula1>
          <xm:sqref>C9 E11 I11 E13 I13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42"/>
  <sheetViews>
    <sheetView showGridLines="0" workbookViewId="0">
      <selection activeCell="K2" sqref="K2"/>
    </sheetView>
  </sheetViews>
  <sheetFormatPr baseColWidth="10" defaultRowHeight="18.75" x14ac:dyDescent="0.25"/>
  <cols>
    <col min="1" max="1" width="0.7109375" style="2" customWidth="1"/>
    <col min="2" max="2" width="6.42578125" style="1" bestFit="1" customWidth="1"/>
    <col min="3" max="3" width="5.5703125" style="2" customWidth="1"/>
    <col min="4" max="4" width="2.140625" style="2" customWidth="1"/>
    <col min="5" max="5" width="5.5703125" style="2" customWidth="1"/>
    <col min="6" max="6" width="2.5703125" style="2" bestFit="1" customWidth="1"/>
    <col min="7" max="7" width="5.5703125" style="2" customWidth="1"/>
    <col min="8" max="8" width="2.28515625" style="2" customWidth="1"/>
    <col min="9" max="9" width="5.5703125" style="1" customWidth="1"/>
    <col min="10" max="10" width="2.42578125" style="2" customWidth="1"/>
    <col min="11" max="11" width="9" style="3" customWidth="1"/>
    <col min="12" max="12" width="7.42578125" style="2" customWidth="1"/>
    <col min="13" max="13" width="9" style="3" customWidth="1"/>
    <col min="14" max="14" width="7.42578125" style="2" customWidth="1"/>
    <col min="15" max="15" width="9" style="3" customWidth="1"/>
    <col min="16" max="16" width="4.42578125" style="2" customWidth="1"/>
    <col min="17" max="17" width="4.28515625" style="3" customWidth="1"/>
    <col min="18" max="18" width="9" style="3" customWidth="1"/>
    <col min="19" max="19" width="6" style="2" customWidth="1"/>
    <col min="20" max="20" width="4.42578125" style="4" customWidth="1"/>
    <col min="21" max="21" width="9" style="2" customWidth="1"/>
    <col min="22" max="22" width="11.42578125" style="5"/>
    <col min="23" max="23" width="0.7109375" style="6" customWidth="1"/>
    <col min="24" max="24" width="11.42578125" style="5"/>
    <col min="25" max="25" width="3.28515625" style="6" customWidth="1"/>
    <col min="26" max="26" width="11.42578125" style="5"/>
    <col min="27" max="28" width="3.28515625" style="6" customWidth="1"/>
    <col min="29" max="29" width="11.42578125" style="5"/>
    <col min="30" max="31" width="3.28515625" style="6" customWidth="1"/>
    <col min="32" max="32" width="11.42578125" style="5"/>
    <col min="33" max="35" width="11.42578125" style="2"/>
    <col min="36" max="37" width="7.140625" style="2" customWidth="1"/>
    <col min="38" max="38" width="17.140625" style="2" bestFit="1" customWidth="1"/>
    <col min="39" max="16384" width="11.42578125" style="2"/>
  </cols>
  <sheetData>
    <row r="1" spans="2:38" ht="3.75" customHeight="1" x14ac:dyDescent="0.25"/>
    <row r="2" spans="2:38" ht="18.75" customHeight="1" x14ac:dyDescent="0.25">
      <c r="B2" s="41" t="s">
        <v>17</v>
      </c>
      <c r="C2" s="42"/>
      <c r="D2" s="42"/>
      <c r="E2" s="42"/>
      <c r="F2" s="42"/>
      <c r="G2" s="43"/>
      <c r="I2" s="1" t="s">
        <v>0</v>
      </c>
      <c r="K2" s="19">
        <v>4</v>
      </c>
      <c r="L2" s="2" t="s">
        <v>22</v>
      </c>
      <c r="M2" s="19">
        <v>0</v>
      </c>
      <c r="N2" s="2" t="s">
        <v>21</v>
      </c>
      <c r="O2" s="19">
        <v>-3</v>
      </c>
      <c r="P2" s="2" t="s">
        <v>14</v>
      </c>
      <c r="Q2" s="3" t="s">
        <v>3</v>
      </c>
      <c r="R2" s="19">
        <v>17</v>
      </c>
      <c r="T2" s="50" t="s">
        <v>18</v>
      </c>
      <c r="U2" s="51"/>
      <c r="V2" s="52"/>
      <c r="Y2" s="15"/>
      <c r="Z2" s="11"/>
    </row>
    <row r="3" spans="2:38" ht="3.75" customHeight="1" x14ac:dyDescent="0.25">
      <c r="B3" s="44"/>
      <c r="C3" s="45"/>
      <c r="D3" s="45"/>
      <c r="E3" s="45"/>
      <c r="F3" s="45"/>
      <c r="G3" s="46"/>
      <c r="K3" s="7"/>
      <c r="M3" s="7"/>
      <c r="O3" s="7"/>
      <c r="R3" s="7"/>
      <c r="T3" s="53"/>
      <c r="U3" s="54"/>
      <c r="V3" s="55"/>
      <c r="Y3" s="15"/>
      <c r="Z3" s="11"/>
    </row>
    <row r="4" spans="2:38" x14ac:dyDescent="0.25">
      <c r="B4" s="44"/>
      <c r="C4" s="45"/>
      <c r="D4" s="45"/>
      <c r="E4" s="45"/>
      <c r="F4" s="45"/>
      <c r="G4" s="46"/>
      <c r="I4" s="1" t="s">
        <v>1</v>
      </c>
      <c r="K4" s="19">
        <v>0</v>
      </c>
      <c r="L4" s="2" t="s">
        <v>20</v>
      </c>
      <c r="M4" s="19">
        <v>3</v>
      </c>
      <c r="N4" s="2" t="s">
        <v>23</v>
      </c>
      <c r="O4" s="19">
        <v>5</v>
      </c>
      <c r="P4" s="2" t="s">
        <v>14</v>
      </c>
      <c r="Q4" s="3" t="s">
        <v>3</v>
      </c>
      <c r="R4" s="19">
        <v>14</v>
      </c>
      <c r="T4" s="56" t="s">
        <v>19</v>
      </c>
      <c r="U4" s="57"/>
      <c r="V4" s="58"/>
      <c r="Y4" s="15"/>
      <c r="Z4" s="11"/>
    </row>
    <row r="5" spans="2:38" ht="3.75" customHeight="1" x14ac:dyDescent="0.25">
      <c r="B5" s="44"/>
      <c r="C5" s="45"/>
      <c r="D5" s="45"/>
      <c r="E5" s="45"/>
      <c r="F5" s="45"/>
      <c r="G5" s="46"/>
      <c r="K5" s="7"/>
      <c r="M5" s="7"/>
      <c r="O5" s="7"/>
      <c r="R5" s="7"/>
      <c r="T5" s="59"/>
      <c r="U5" s="57"/>
      <c r="V5" s="58"/>
      <c r="Y5" s="15"/>
      <c r="Z5" s="11"/>
    </row>
    <row r="6" spans="2:38" x14ac:dyDescent="0.25">
      <c r="B6" s="44"/>
      <c r="C6" s="45"/>
      <c r="D6" s="45"/>
      <c r="E6" s="45"/>
      <c r="F6" s="45"/>
      <c r="G6" s="46"/>
      <c r="I6" s="1" t="s">
        <v>2</v>
      </c>
      <c r="K6" s="19">
        <v>7</v>
      </c>
      <c r="L6" s="2" t="s">
        <v>22</v>
      </c>
      <c r="M6" s="19">
        <v>-3</v>
      </c>
      <c r="N6" s="2" t="s">
        <v>21</v>
      </c>
      <c r="O6" s="19">
        <v>0</v>
      </c>
      <c r="P6" s="2" t="s">
        <v>14</v>
      </c>
      <c r="Q6" s="3" t="s">
        <v>3</v>
      </c>
      <c r="R6" s="19">
        <v>26</v>
      </c>
      <c r="T6" s="59"/>
      <c r="U6" s="57"/>
      <c r="V6" s="58"/>
      <c r="Y6" s="15"/>
      <c r="Z6" s="11"/>
    </row>
    <row r="7" spans="2:38" ht="7.5" customHeight="1" thickBot="1" x14ac:dyDescent="0.3">
      <c r="B7" s="47"/>
      <c r="C7" s="48"/>
      <c r="D7" s="48"/>
      <c r="E7" s="48"/>
      <c r="F7" s="48"/>
      <c r="G7" s="49"/>
      <c r="I7" s="8"/>
      <c r="J7" s="9"/>
      <c r="K7" s="10"/>
      <c r="L7" s="9"/>
      <c r="M7" s="10"/>
      <c r="N7" s="9"/>
      <c r="O7" s="10"/>
      <c r="P7" s="9"/>
      <c r="Q7" s="10"/>
      <c r="R7" s="10"/>
      <c r="T7" s="59"/>
      <c r="U7" s="57"/>
      <c r="V7" s="58"/>
    </row>
    <row r="8" spans="2:38" ht="7.5" customHeight="1" x14ac:dyDescent="0.25">
      <c r="T8" s="59"/>
      <c r="U8" s="57"/>
      <c r="V8" s="58"/>
    </row>
    <row r="9" spans="2:38" ht="31.5" customHeight="1" x14ac:dyDescent="0.25">
      <c r="B9" s="1" t="s">
        <v>4</v>
      </c>
      <c r="C9" s="20" t="s">
        <v>1</v>
      </c>
      <c r="K9" s="3">
        <f>IF($C9="I",K$2,IF($C9="II",K$4,K$6))</f>
        <v>0</v>
      </c>
      <c r="L9" s="2" t="str">
        <f>IF(K9&lt;&gt;0,IF(M9&lt;&gt;0,IF(M9&gt;0,"• a   +","• a"),"• a"),"")</f>
        <v/>
      </c>
      <c r="M9" s="3">
        <f>IF($C9="I",M$2,IF($C9="II",M$4,M$6))</f>
        <v>3</v>
      </c>
      <c r="N9" s="2" t="str">
        <f>IF(M9&lt;&gt;0,IF(O9&lt;&gt;0,IF(O9&gt;0,"• b   +","• b"),"• b"),IF(AND(K9&lt;&gt;0,O9&gt;0),"     +",""))</f>
        <v>• b   +</v>
      </c>
      <c r="O9" s="3">
        <f>IF($C9="I",O$2,IF($C9="II",O$4,O$6))</f>
        <v>5</v>
      </c>
      <c r="P9" s="2" t="str">
        <f>IF(O9&lt;&gt;0,"• c","")</f>
        <v>• c</v>
      </c>
      <c r="Q9" s="3" t="s">
        <v>3</v>
      </c>
      <c r="R9" s="3">
        <f>IF($C9="I",R$2,IF($C9="II",R$4,R$6))</f>
        <v>14</v>
      </c>
      <c r="T9" s="60"/>
      <c r="U9" s="61"/>
      <c r="V9" s="62"/>
    </row>
    <row r="10" spans="2:38" ht="3.75" customHeight="1" x14ac:dyDescent="0.25"/>
    <row r="11" spans="2:38" ht="31.5" customHeight="1" x14ac:dyDescent="0.25">
      <c r="B11" s="1" t="s">
        <v>6</v>
      </c>
      <c r="C11" s="18">
        <v>1</v>
      </c>
      <c r="D11" s="2" t="s">
        <v>5</v>
      </c>
      <c r="E11" s="20" t="s">
        <v>0</v>
      </c>
      <c r="F11" s="3" t="str">
        <f>IF(G11&lt;0,"","+")</f>
        <v>+</v>
      </c>
      <c r="G11" s="18">
        <v>0</v>
      </c>
      <c r="H11" s="2" t="s">
        <v>5</v>
      </c>
      <c r="I11" s="20" t="s">
        <v>1</v>
      </c>
      <c r="K11" s="17">
        <v>4</v>
      </c>
      <c r="L11" s="2" t="str">
        <f>IF(K11&lt;&gt;0,IF(M11&lt;&gt;0,IF(M11&gt;0,"• a   +","• a"),"• a"),"")</f>
        <v>• a</v>
      </c>
      <c r="M11" s="17">
        <v>0</v>
      </c>
      <c r="N11" s="2" t="str">
        <f>IF(M11&lt;&gt;0,IF(O11&lt;&gt;0,IF(O11&gt;0,"• b   +","• b"),"• b"),IF(AND(K11&lt;&gt;0,O11&gt;0),"     +",""))</f>
        <v/>
      </c>
      <c r="O11" s="17">
        <v>-3</v>
      </c>
      <c r="P11" s="2" t="str">
        <f>IF(O11&lt;&gt;0,"• c","")</f>
        <v>• c</v>
      </c>
      <c r="Q11" s="3" t="s">
        <v>3</v>
      </c>
      <c r="R11" s="17">
        <v>17</v>
      </c>
      <c r="S11" s="25"/>
      <c r="T11" s="26"/>
      <c r="U11" s="27"/>
      <c r="V11" s="28">
        <f>$C11*IF($E11="I",K$2,IF($E11="II",K$4,K$6))+$G11*IF($I11="I",K$2,IF($I11="II",K$4,K$6))</f>
        <v>4</v>
      </c>
      <c r="W11" s="29"/>
      <c r="X11" s="28">
        <f>$C11*IF($E11="I",M$2,IF($E11="II",M$4,M$6))+$G11*IF($I11="I",M$2,IF($I11="II",M$4,M$6))</f>
        <v>0</v>
      </c>
      <c r="Y11" s="29"/>
      <c r="Z11" s="28">
        <f>$C11*IF($E11="I",O$2,IF($E11="II",O$4,O$6))+$G11*IF($I11="I",O$2,IF($I11="II",O$4,O$6))</f>
        <v>-3</v>
      </c>
      <c r="AA11" s="29"/>
      <c r="AB11" s="29"/>
      <c r="AC11" s="28">
        <f>$C11*IF($E11="I",R$2,IF($E11="II",R$4,R$6))+$G11*IF($I11="I",R$2,IF($I11="II",R$4,R$6))</f>
        <v>17</v>
      </c>
      <c r="AD11" s="29"/>
      <c r="AE11" s="29"/>
      <c r="AF11" s="28"/>
      <c r="AG11" s="25"/>
      <c r="AH11" s="25"/>
      <c r="AI11" s="25"/>
      <c r="AJ11" s="25"/>
      <c r="AK11" s="25"/>
      <c r="AL11" s="25"/>
    </row>
    <row r="12" spans="2:38" ht="3.75" customHeight="1" x14ac:dyDescent="0.25">
      <c r="P12" s="2" t="str">
        <f>IF(O12&lt;&gt;0,"• c","")</f>
        <v/>
      </c>
      <c r="S12" s="25"/>
      <c r="T12" s="26"/>
      <c r="U12" s="25"/>
      <c r="V12" s="28"/>
      <c r="W12" s="29"/>
      <c r="X12" s="28"/>
      <c r="Y12" s="29"/>
      <c r="Z12" s="28"/>
      <c r="AA12" s="29"/>
      <c r="AB12" s="29"/>
      <c r="AC12" s="28"/>
      <c r="AD12" s="29"/>
      <c r="AE12" s="29"/>
      <c r="AF12" s="28"/>
      <c r="AG12" s="25"/>
      <c r="AH12" s="25"/>
      <c r="AI12" s="25"/>
      <c r="AJ12" s="25"/>
      <c r="AK12" s="25"/>
      <c r="AL12" s="25"/>
    </row>
    <row r="13" spans="2:38" ht="31.5" customHeight="1" x14ac:dyDescent="0.25">
      <c r="B13" s="1" t="s">
        <v>11</v>
      </c>
      <c r="C13" s="18">
        <v>1</v>
      </c>
      <c r="D13" s="2" t="s">
        <v>5</v>
      </c>
      <c r="E13" s="20" t="s">
        <v>1</v>
      </c>
      <c r="F13" s="3" t="str">
        <f>IF(G13&lt;0,"","+")</f>
        <v>+</v>
      </c>
      <c r="G13" s="18">
        <v>1</v>
      </c>
      <c r="H13" s="2" t="s">
        <v>5</v>
      </c>
      <c r="I13" s="20" t="s">
        <v>2</v>
      </c>
      <c r="K13" s="17">
        <v>7</v>
      </c>
      <c r="L13" s="2" t="str">
        <f>IF(K13&lt;&gt;0,IF(M13&lt;&gt;0,IF(M13&gt;0,"• a   +","• a"),"• a"),"")</f>
        <v>• a</v>
      </c>
      <c r="M13" s="17">
        <v>0</v>
      </c>
      <c r="N13" s="2" t="str">
        <f>IF(M13&lt;&gt;0,IF(O13&lt;&gt;0,IF(O13&gt;0,"• b   +","• b"),"• b"),IF(AND(K13&lt;&gt;0,O13&gt;0),"     +",""))</f>
        <v xml:space="preserve">     +</v>
      </c>
      <c r="O13" s="17">
        <v>5</v>
      </c>
      <c r="P13" s="2" t="str">
        <f>IF(O13&lt;&gt;0,"• c","")</f>
        <v>• c</v>
      </c>
      <c r="Q13" s="3" t="s">
        <v>3</v>
      </c>
      <c r="R13" s="17">
        <v>40</v>
      </c>
      <c r="S13" s="25"/>
      <c r="T13" s="26"/>
      <c r="U13" s="25"/>
      <c r="V13" s="28">
        <f>$C13*IF($E13="I",K$2,IF($E13="II",K$4,K$6))+$G13*IF($I13="I",K$2,IF($I13="II",K$4,K$6))</f>
        <v>7</v>
      </c>
      <c r="W13" s="29"/>
      <c r="X13" s="28">
        <f>$C13*IF($E13="I",M$2,IF($E13="II",M$4,M$6))+$G13*IF($I13="I",M$2,IF($I13="II",M$4,M$6))</f>
        <v>0</v>
      </c>
      <c r="Y13" s="29"/>
      <c r="Z13" s="28">
        <f>$C13*IF($E13="I",O$2,IF($E13="II",O$4,O$6))+$G13*IF($I13="I",O$2,IF($I13="II",O$4,O$6))</f>
        <v>5</v>
      </c>
      <c r="AA13" s="29"/>
      <c r="AB13" s="29"/>
      <c r="AC13" s="28">
        <f>$C13*IF($E13="I",R$2,IF($E13="II",R$4,R$6))+$G13*IF($I13="I",R$2,IF($I13="II",R$4,R$6))</f>
        <v>40</v>
      </c>
      <c r="AD13" s="29"/>
      <c r="AE13" s="29"/>
      <c r="AF13" s="28"/>
      <c r="AG13" s="25"/>
      <c r="AH13" s="25"/>
      <c r="AI13" s="25"/>
      <c r="AJ13" s="25"/>
      <c r="AK13" s="25"/>
      <c r="AL13" s="25"/>
    </row>
    <row r="14" spans="2:38" ht="7.5" customHeight="1" thickBot="1" x14ac:dyDescent="0.3">
      <c r="I14" s="8"/>
      <c r="J14" s="9"/>
      <c r="K14" s="10"/>
      <c r="L14" s="9"/>
      <c r="M14" s="10"/>
      <c r="N14" s="9"/>
      <c r="O14" s="10"/>
      <c r="P14" s="9"/>
      <c r="Q14" s="10"/>
      <c r="R14" s="10"/>
      <c r="S14" s="25"/>
      <c r="T14" s="26"/>
      <c r="U14" s="25"/>
      <c r="V14" s="28"/>
      <c r="W14" s="29"/>
      <c r="X14" s="28"/>
      <c r="Y14" s="29"/>
      <c r="Z14" s="28"/>
      <c r="AA14" s="29"/>
      <c r="AB14" s="29"/>
      <c r="AC14" s="28"/>
      <c r="AD14" s="29"/>
      <c r="AE14" s="29"/>
      <c r="AF14" s="28"/>
      <c r="AG14" s="25"/>
      <c r="AH14" s="25"/>
      <c r="AI14" s="25"/>
      <c r="AJ14" s="25"/>
      <c r="AK14" s="25"/>
      <c r="AL14" s="25"/>
    </row>
    <row r="15" spans="2:38" ht="7.5" customHeight="1" x14ac:dyDescent="0.25">
      <c r="S15" s="25"/>
      <c r="T15" s="26"/>
      <c r="U15" s="25"/>
      <c r="V15" s="28"/>
      <c r="W15" s="29"/>
      <c r="X15" s="28"/>
      <c r="Y15" s="29"/>
      <c r="Z15" s="28"/>
      <c r="AA15" s="29"/>
      <c r="AB15" s="29"/>
      <c r="AC15" s="28"/>
      <c r="AD15" s="29"/>
      <c r="AE15" s="29"/>
      <c r="AF15" s="28"/>
      <c r="AG15" s="25"/>
      <c r="AH15" s="25"/>
      <c r="AI15" s="25"/>
      <c r="AJ15" s="25"/>
      <c r="AK15" s="25"/>
      <c r="AL15" s="25"/>
    </row>
    <row r="16" spans="2:38" ht="26.25" customHeight="1" x14ac:dyDescent="0.25">
      <c r="B16" s="1" t="s">
        <v>9</v>
      </c>
      <c r="C16" s="2" t="s">
        <v>7</v>
      </c>
      <c r="K16" s="3">
        <f>K9</f>
        <v>0</v>
      </c>
      <c r="L16" s="2" t="str">
        <f>IF(K16&lt;&gt;0,IF(M16&lt;&gt;0,IF(M16&gt;0,"• a   +","• a"),"• a"),"")</f>
        <v/>
      </c>
      <c r="M16" s="3">
        <f>M9</f>
        <v>3</v>
      </c>
      <c r="N16" s="2" t="str">
        <f>IF(M16&lt;&gt;0,IF(O16&lt;&gt;0,IF(O16&gt;0,"• b   +","• b"),"• b"),IF(AND(K16&lt;&gt;0,O16&gt;0),"     +",""))</f>
        <v>• b   +</v>
      </c>
      <c r="O16" s="3">
        <f>O9</f>
        <v>5</v>
      </c>
      <c r="P16" s="2" t="str">
        <f>IF(O16&lt;&gt;0,"• c","")</f>
        <v>• c</v>
      </c>
      <c r="Q16" s="3" t="s">
        <v>3</v>
      </c>
      <c r="R16" s="3">
        <f>R9</f>
        <v>14</v>
      </c>
      <c r="S16" s="25"/>
      <c r="T16" s="30">
        <f>IF(OR(AND(T18=2,T20=3),AND(T18=3,T20=2)),1,IF(OR(AND(T18=1,T20=3),AND(T18=3,T20=1)),2,IF(OR(AND(T18=2,T20=1),AND(T18=1,T20=2)),3,0)))</f>
        <v>2</v>
      </c>
      <c r="U16" s="25"/>
      <c r="V16" s="28"/>
      <c r="W16" s="29"/>
      <c r="X16" s="28"/>
      <c r="Y16" s="29"/>
      <c r="Z16" s="28"/>
      <c r="AA16" s="29"/>
      <c r="AB16" s="29"/>
      <c r="AC16" s="28"/>
      <c r="AD16" s="29"/>
      <c r="AE16" s="29"/>
      <c r="AF16" s="28"/>
      <c r="AG16" s="25"/>
      <c r="AH16" s="25"/>
      <c r="AI16" s="25"/>
      <c r="AJ16" s="25"/>
      <c r="AK16" s="25"/>
      <c r="AL16" s="25"/>
    </row>
    <row r="17" spans="2:38" ht="3.75" customHeight="1" x14ac:dyDescent="0.25">
      <c r="S17" s="25"/>
      <c r="T17" s="30"/>
      <c r="U17" s="25"/>
      <c r="V17" s="28"/>
      <c r="W17" s="29"/>
      <c r="X17" s="28"/>
      <c r="Y17" s="29"/>
      <c r="Z17" s="28"/>
      <c r="AA17" s="29"/>
      <c r="AB17" s="29"/>
      <c r="AC17" s="28"/>
      <c r="AD17" s="29"/>
      <c r="AE17" s="29"/>
      <c r="AF17" s="28"/>
      <c r="AG17" s="25"/>
      <c r="AH17" s="25"/>
      <c r="AI17" s="25"/>
      <c r="AJ17" s="25"/>
      <c r="AK17" s="25"/>
      <c r="AL17" s="25"/>
    </row>
    <row r="18" spans="2:38" ht="26.25" customHeight="1" x14ac:dyDescent="0.25">
      <c r="B18" s="1" t="s">
        <v>13</v>
      </c>
      <c r="C18" s="24" t="s">
        <v>8</v>
      </c>
      <c r="K18" s="3">
        <f>IF($C18="II'",K$11,K$13)</f>
        <v>4</v>
      </c>
      <c r="L18" s="2" t="str">
        <f>IF(K18&lt;&gt;0,IF(M18&lt;&gt;0,IF(M18&gt;0,"• a   +","• a"),"• a"),"")</f>
        <v>• a</v>
      </c>
      <c r="M18" s="3">
        <f>IF($C18="II'",M$11,M$13)</f>
        <v>0</v>
      </c>
      <c r="N18" s="2" t="str">
        <f>IF(M18&lt;&gt;0,IF(O18&lt;&gt;0,IF(O18&gt;0,"• b   +","• b"),"• b"),IF(AND(K18&lt;&gt;0,O18&gt;0),"     +",""))</f>
        <v/>
      </c>
      <c r="O18" s="3">
        <f>IF($C18="II'",O$11,O$13)</f>
        <v>-3</v>
      </c>
      <c r="P18" s="2" t="str">
        <f>IF(O18&lt;&gt;0,"• c","")</f>
        <v>• c</v>
      </c>
      <c r="Q18" s="3" t="s">
        <v>3</v>
      </c>
      <c r="R18" s="3">
        <f>IF($C18="II'",R$11,R$13)</f>
        <v>17</v>
      </c>
      <c r="S18" s="25"/>
      <c r="T18" s="30">
        <f>IF(OR(K18=0,M18=0,O18=0),IF(T20=1,IF(M18=0,3,IF(O18=0,2,0)),IF(T20=2,IF(K18=0,3,IF(O18=0,1,0)),IF(T20=3,IF(K18=0,2,IF(M18=0,1,0)),0))),0)</f>
        <v>3</v>
      </c>
      <c r="U18" s="25"/>
      <c r="V18" s="28"/>
      <c r="W18" s="29"/>
      <c r="X18" s="28"/>
      <c r="Y18" s="29"/>
      <c r="Z18" s="28"/>
      <c r="AA18" s="29"/>
      <c r="AB18" s="29"/>
      <c r="AC18" s="28"/>
      <c r="AD18" s="29"/>
      <c r="AE18" s="29"/>
      <c r="AF18" s="28"/>
      <c r="AG18" s="25"/>
      <c r="AH18" s="25"/>
      <c r="AI18" s="25"/>
      <c r="AJ18" s="25"/>
      <c r="AK18" s="25"/>
      <c r="AL18" s="25"/>
    </row>
    <row r="19" spans="2:38" ht="3.75" customHeight="1" x14ac:dyDescent="0.25">
      <c r="S19" s="25"/>
      <c r="T19" s="30"/>
      <c r="U19" s="25"/>
      <c r="V19" s="28"/>
      <c r="W19" s="29"/>
      <c r="X19" s="28"/>
      <c r="Y19" s="29"/>
      <c r="Z19" s="28"/>
      <c r="AA19" s="29"/>
      <c r="AB19" s="29"/>
      <c r="AC19" s="28"/>
      <c r="AD19" s="29"/>
      <c r="AE19" s="29"/>
      <c r="AF19" s="28"/>
      <c r="AG19" s="25"/>
      <c r="AH19" s="25"/>
      <c r="AI19" s="25"/>
      <c r="AJ19" s="25"/>
      <c r="AK19" s="25"/>
      <c r="AL19" s="25"/>
    </row>
    <row r="20" spans="2:38" ht="26.25" customHeight="1" x14ac:dyDescent="0.25">
      <c r="B20" s="1" t="s">
        <v>12</v>
      </c>
      <c r="C20" s="18">
        <v>5</v>
      </c>
      <c r="D20" s="2" t="s">
        <v>5</v>
      </c>
      <c r="E20" s="24" t="s">
        <v>8</v>
      </c>
      <c r="F20" s="3" t="str">
        <f>IF(G20&lt;0,"","+")</f>
        <v>+</v>
      </c>
      <c r="G20" s="18">
        <v>3</v>
      </c>
      <c r="H20" s="2" t="s">
        <v>5</v>
      </c>
      <c r="I20" s="24" t="s">
        <v>10</v>
      </c>
      <c r="K20" s="17">
        <v>41</v>
      </c>
      <c r="L20" s="2" t="str">
        <f>IF(K20&lt;&gt;0,IF(M20&lt;&gt;0,IF(M20&gt;0,"• a   +","• a"),"• a"),"")</f>
        <v>• a</v>
      </c>
      <c r="M20" s="17">
        <v>0</v>
      </c>
      <c r="N20" s="2" t="str">
        <f>IF(M20&lt;&gt;0,IF(O20&lt;&gt;0,IF(O20&gt;0,"• b   +","• b"),"• b"),IF(AND(K20&lt;&gt;0,O20&gt;0),"     +",""))</f>
        <v/>
      </c>
      <c r="O20" s="17">
        <v>0</v>
      </c>
      <c r="P20" s="2" t="str">
        <f>IF(O20&lt;&gt;0,"• c","")</f>
        <v/>
      </c>
      <c r="Q20" s="3" t="s">
        <v>3</v>
      </c>
      <c r="R20" s="17">
        <v>205</v>
      </c>
      <c r="S20" s="25"/>
      <c r="T20" s="30">
        <f>IF(AND(M20=0,O20=0),1,IF(AND(K20=0,O20=0),2,IF(AND(K20=0,M20=0),3,0)))</f>
        <v>1</v>
      </c>
      <c r="U20" s="25"/>
      <c r="V20" s="28">
        <f>$C20*IF($E20="II'",K$11,K$13)+$G20*IF($I20="II'",K$11,K$13)</f>
        <v>41</v>
      </c>
      <c r="W20" s="29"/>
      <c r="X20" s="28">
        <f>$C20*IF($E20="II'",M$11,M$13)+$G20*IF($I20="II'",M$11,M$13)</f>
        <v>0</v>
      </c>
      <c r="Y20" s="29"/>
      <c r="Z20" s="28">
        <f>$C20*IF($E20="II'",O$11,O$13)+$G20*IF($I20="II'",O$11,O$13)</f>
        <v>0</v>
      </c>
      <c r="AA20" s="29"/>
      <c r="AB20" s="29"/>
      <c r="AC20" s="28">
        <f>$C20*IF($E20="II'",R$11,R$13)+$G20*IF($I20="II'",R$11,R$13)</f>
        <v>205</v>
      </c>
      <c r="AD20" s="29"/>
      <c r="AE20" s="29"/>
      <c r="AF20" s="28"/>
      <c r="AG20" s="25"/>
      <c r="AH20" s="25"/>
      <c r="AI20" s="25"/>
      <c r="AJ20" s="25"/>
      <c r="AK20" s="25"/>
      <c r="AL20" s="25"/>
    </row>
    <row r="21" spans="2:38" ht="7.5" customHeight="1" thickBot="1" x14ac:dyDescent="0.3">
      <c r="S21" s="25"/>
      <c r="T21" s="26"/>
      <c r="U21" s="25"/>
      <c r="V21" s="28"/>
      <c r="W21" s="29"/>
      <c r="X21" s="28"/>
      <c r="Y21" s="29"/>
      <c r="Z21" s="28"/>
      <c r="AA21" s="29"/>
      <c r="AB21" s="29"/>
      <c r="AC21" s="28"/>
      <c r="AD21" s="29"/>
      <c r="AE21" s="29"/>
      <c r="AF21" s="28"/>
      <c r="AG21" s="25"/>
      <c r="AH21" s="25"/>
      <c r="AI21" s="25"/>
      <c r="AJ21" s="25"/>
      <c r="AK21" s="25"/>
      <c r="AL21" s="25"/>
    </row>
    <row r="22" spans="2:38" ht="11.25" customHeight="1" x14ac:dyDescent="0.25">
      <c r="I22" s="12"/>
      <c r="J22" s="13"/>
      <c r="K22" s="14"/>
      <c r="L22" s="13"/>
      <c r="M22" s="14"/>
      <c r="N22" s="13"/>
      <c r="O22" s="14"/>
      <c r="P22" s="13"/>
      <c r="Q22" s="14"/>
      <c r="R22" s="14"/>
      <c r="S22" s="25"/>
      <c r="T22" s="26"/>
      <c r="U22" s="25"/>
      <c r="V22" s="28"/>
      <c r="W22" s="29"/>
      <c r="X22" s="28"/>
      <c r="Y22" s="29"/>
      <c r="Z22" s="28"/>
      <c r="AA22" s="29"/>
      <c r="AB22" s="29"/>
      <c r="AC22" s="28"/>
      <c r="AD22" s="29"/>
      <c r="AE22" s="29"/>
      <c r="AF22" s="28"/>
      <c r="AG22" s="25"/>
      <c r="AH22" s="25"/>
      <c r="AI22" s="25"/>
      <c r="AJ22" s="25"/>
      <c r="AK22" s="25"/>
      <c r="AL22" s="25"/>
    </row>
    <row r="23" spans="2:38" x14ac:dyDescent="0.25">
      <c r="B23" s="39">
        <f>IF(T20&gt;0,1,0)</f>
        <v>1</v>
      </c>
      <c r="C23" s="31"/>
      <c r="D23" s="31"/>
      <c r="E23" s="31"/>
      <c r="F23" s="31"/>
      <c r="G23" s="31"/>
      <c r="H23" s="31"/>
      <c r="I23" s="32" t="str">
        <f>IF(B23=0,"","III''")</f>
        <v>III''</v>
      </c>
      <c r="J23" s="31"/>
      <c r="K23" s="33"/>
      <c r="L23" s="31"/>
      <c r="M23" s="33"/>
      <c r="N23" s="33"/>
      <c r="O23" s="32">
        <f>IF(T20=1,K20,IF(T20=2,M20,IF(T20=3,O20,"")))</f>
        <v>41</v>
      </c>
      <c r="P23" s="32" t="str">
        <f>IF(T20=1,"• a",IF(T20=2,"• b",IF(T20=3,"• c","")))</f>
        <v>• a</v>
      </c>
      <c r="Q23" s="32" t="str">
        <f>IF($T$20&gt;0,"=","")</f>
        <v>=</v>
      </c>
      <c r="R23" s="33">
        <f>IF(T20&gt;0,R20,"")</f>
        <v>205</v>
      </c>
      <c r="S23" s="31"/>
      <c r="T23" s="34" t="str">
        <f>IF(B23=0,"","| :")</f>
        <v>| :</v>
      </c>
      <c r="U23" s="35">
        <v>41</v>
      </c>
      <c r="V23" s="28"/>
      <c r="W23" s="29"/>
      <c r="X23" s="28"/>
      <c r="Y23" s="29"/>
      <c r="Z23" s="28"/>
      <c r="AA23" s="29"/>
      <c r="AB23" s="29"/>
      <c r="AC23" s="28"/>
      <c r="AD23" s="29"/>
      <c r="AE23" s="29"/>
      <c r="AF23" s="28">
        <f>IF(T20&gt;0,O23,"?")</f>
        <v>41</v>
      </c>
      <c r="AG23" s="25"/>
      <c r="AH23" s="28" t="str">
        <f>TEXT(O23,"#,################")</f>
        <v>41,</v>
      </c>
      <c r="AI23" s="28" t="str">
        <f>TEXT(R23,"#,################")</f>
        <v>205,</v>
      </c>
      <c r="AJ23" s="25">
        <f>LEN(AH23)-SEARCH(",",AH23,1)</f>
        <v>0</v>
      </c>
      <c r="AK23" s="25">
        <f>LEN(AI23)-SEARCH(",",AI23,1)</f>
        <v>0</v>
      </c>
      <c r="AL23" s="25">
        <f>10^(MIN(10,MAX(AJ23,AK23)))</f>
        <v>1</v>
      </c>
    </row>
    <row r="24" spans="2:38" ht="3.75" customHeight="1" x14ac:dyDescent="0.25">
      <c r="B24" s="39"/>
      <c r="C24" s="31"/>
      <c r="D24" s="31"/>
      <c r="E24" s="31"/>
      <c r="F24" s="31"/>
      <c r="G24" s="31"/>
      <c r="H24" s="31"/>
      <c r="I24" s="32"/>
      <c r="J24" s="31"/>
      <c r="K24" s="33"/>
      <c r="L24" s="31"/>
      <c r="M24" s="33"/>
      <c r="N24" s="31"/>
      <c r="O24" s="33"/>
      <c r="P24" s="31"/>
      <c r="Q24" s="33"/>
      <c r="R24" s="33"/>
      <c r="S24" s="31"/>
      <c r="T24" s="34"/>
      <c r="U24" s="31"/>
      <c r="V24" s="28"/>
      <c r="W24" s="29"/>
      <c r="X24" s="28"/>
      <c r="Y24" s="29"/>
      <c r="Z24" s="28"/>
      <c r="AA24" s="29"/>
      <c r="AB24" s="29"/>
      <c r="AC24" s="28"/>
      <c r="AD24" s="29"/>
      <c r="AE24" s="29"/>
      <c r="AF24" s="28"/>
      <c r="AG24" s="25"/>
      <c r="AH24" s="25"/>
      <c r="AI24" s="25"/>
      <c r="AJ24" s="25"/>
      <c r="AK24" s="25"/>
      <c r="AL24" s="25"/>
    </row>
    <row r="25" spans="2:38" x14ac:dyDescent="0.25">
      <c r="B25" s="39">
        <f>B23</f>
        <v>1</v>
      </c>
      <c r="C25" s="31"/>
      <c r="D25" s="31"/>
      <c r="E25" s="31"/>
      <c r="F25" s="31"/>
      <c r="G25" s="31"/>
      <c r="H25" s="31"/>
      <c r="I25" s="32"/>
      <c r="J25" s="31"/>
      <c r="K25" s="33"/>
      <c r="L25" s="31"/>
      <c r="M25" s="33"/>
      <c r="N25" s="31"/>
      <c r="O25" s="33"/>
      <c r="P25" s="32" t="str">
        <f>IF(T20=1,"a",IF(T20=2,"b",IF(T20=3,"c","")))</f>
        <v>a</v>
      </c>
      <c r="Q25" s="32" t="str">
        <f>IF($T$20&gt;0,"=","")</f>
        <v>=</v>
      </c>
      <c r="R25" s="36">
        <v>5</v>
      </c>
      <c r="S25" s="31" t="str">
        <f>IF(AND(T20&gt;0,B26=1),IF(AND(ROUND(R25,0)&lt;&gt;R25,AJ23&lt;=10),CONCATENATE(IF(O23*R23&lt;0,"=  -","=  "),ABS(R23*AL23)/GCD(ABS(O23*AL23),ABS(R23*AL23))," / ",ABS(O23*AL23)/GCD(ABS(O23*AL23),ABS(R23*AL23))),""),"")</f>
        <v/>
      </c>
      <c r="T25" s="34"/>
      <c r="U25" s="31"/>
      <c r="V25" s="28"/>
      <c r="W25" s="29"/>
      <c r="X25" s="28"/>
      <c r="Y25" s="29"/>
      <c r="Z25" s="28"/>
      <c r="AA25" s="29"/>
      <c r="AB25" s="29"/>
      <c r="AC25" s="28">
        <f>IF(T20&gt;0,R23/O23,"?")</f>
        <v>5</v>
      </c>
      <c r="AD25" s="29"/>
      <c r="AE25" s="29"/>
      <c r="AF25" s="28"/>
      <c r="AG25" s="25"/>
      <c r="AH25" s="25"/>
      <c r="AI25" s="25"/>
      <c r="AJ25" s="25"/>
      <c r="AK25" s="25"/>
      <c r="AL25" s="25"/>
    </row>
    <row r="26" spans="2:38" ht="13.5" customHeight="1" x14ac:dyDescent="0.25">
      <c r="B26" s="39">
        <f>B27</f>
        <v>1</v>
      </c>
      <c r="C26" s="31"/>
      <c r="D26" s="31"/>
      <c r="E26" s="31"/>
      <c r="F26" s="31"/>
      <c r="G26" s="31"/>
      <c r="H26" s="31"/>
      <c r="I26" s="32"/>
      <c r="J26" s="31"/>
      <c r="K26" s="33"/>
      <c r="L26" s="31"/>
      <c r="M26" s="33"/>
      <c r="N26" s="31"/>
      <c r="O26" s="33"/>
      <c r="P26" s="31"/>
      <c r="Q26" s="33"/>
      <c r="R26" s="33"/>
      <c r="S26" s="37" t="str">
        <f>IF(AND(T20&gt;0,B26&gt;0),IF(ROUND(R25,3)&lt;&gt;R25,"!!! Kommazahl nicht vollständig angezeigt. ==&gt; Zum Weiterrechnen Bruch verwenden !!!",""),"")</f>
        <v/>
      </c>
      <c r="T26" s="34"/>
      <c r="U26" s="31"/>
      <c r="V26" s="28"/>
      <c r="W26" s="29"/>
      <c r="X26" s="28"/>
      <c r="Y26" s="29"/>
      <c r="Z26" s="28"/>
      <c r="AA26" s="29"/>
      <c r="AB26" s="29"/>
      <c r="AC26" s="28"/>
      <c r="AD26" s="29"/>
      <c r="AE26" s="29"/>
      <c r="AF26" s="28"/>
      <c r="AG26" s="25"/>
      <c r="AH26" s="25"/>
      <c r="AI26" s="25"/>
      <c r="AJ26" s="25"/>
      <c r="AK26" s="25"/>
      <c r="AL26" s="25"/>
    </row>
    <row r="27" spans="2:38" x14ac:dyDescent="0.25">
      <c r="B27" s="39">
        <f>IF(AND(T18&gt;0,ISNUMBER(R25)),1,0)</f>
        <v>1</v>
      </c>
      <c r="C27" s="31"/>
      <c r="D27" s="31"/>
      <c r="E27" s="31"/>
      <c r="F27" s="31"/>
      <c r="G27" s="31"/>
      <c r="H27" s="31"/>
      <c r="I27" s="32" t="str">
        <f>IF(B27=0,"","in II''")</f>
        <v>in II''</v>
      </c>
      <c r="J27" s="31"/>
      <c r="K27" s="36">
        <v>20</v>
      </c>
      <c r="L27" s="32" t="str">
        <f>IF(T18=1,IF(M27&lt;&gt;0,IF(M27&gt;0,"• a   +","• a"),"• a"),IF(AND($T$18&gt;0,K27&lt;&gt;0,M27&gt;0),"+",""))</f>
        <v/>
      </c>
      <c r="M27" s="36"/>
      <c r="N27" s="32" t="str">
        <f>IF(T18=2,IF(O27&lt;&gt;0,IF(O27&gt;0,"• b   +","• b"),"• b"),IF(AND($T$18&gt;0,O27&gt;0),"+",""))</f>
        <v/>
      </c>
      <c r="O27" s="36">
        <v>-3</v>
      </c>
      <c r="P27" s="32" t="str">
        <f>IF(T18=3,"• c","")</f>
        <v>• c</v>
      </c>
      <c r="Q27" s="32" t="str">
        <f>IF($T$18&gt;0,"=","")</f>
        <v>=</v>
      </c>
      <c r="R27" s="38">
        <f>IF(T18&gt;0,R18,"")</f>
        <v>17</v>
      </c>
      <c r="S27" s="31"/>
      <c r="T27" s="34" t="str">
        <f>IF(B27=0,"",IF(U27&gt;=0,"| +","|  "))</f>
        <v xml:space="preserve">|  </v>
      </c>
      <c r="U27" s="35">
        <v>-20</v>
      </c>
      <c r="V27" s="28">
        <f>IF(T18=1,K18,IF(T20=1,R25*K18,IF(T16=1,0,"?")))</f>
        <v>20</v>
      </c>
      <c r="W27" s="29"/>
      <c r="X27" s="28">
        <f>IF(T18=2,M18,IF(T20=2,R25*M18,IF(T16=2,0,"?")))</f>
        <v>0</v>
      </c>
      <c r="Y27" s="29"/>
      <c r="Z27" s="28">
        <f>IF(T18=3,O18,IF(T20=3,R25*O18,IF(T16=3,0,"?")))</f>
        <v>-3</v>
      </c>
      <c r="AA27" s="29"/>
      <c r="AB27" s="29"/>
      <c r="AC27" s="28"/>
      <c r="AD27" s="29"/>
      <c r="AE27" s="29"/>
      <c r="AF27" s="28">
        <f>IF(T18&gt;0,IF(T20=1,-V27,IF(T20=2,-X27,IF(T20=3,-Z27,"?"))),"?")</f>
        <v>-20</v>
      </c>
      <c r="AG27" s="25"/>
      <c r="AH27" s="25"/>
      <c r="AI27" s="25"/>
      <c r="AJ27" s="25"/>
      <c r="AK27" s="25"/>
      <c r="AL27" s="25"/>
    </row>
    <row r="28" spans="2:38" ht="3.75" customHeight="1" x14ac:dyDescent="0.25">
      <c r="B28" s="39"/>
      <c r="C28" s="31"/>
      <c r="D28" s="31"/>
      <c r="E28" s="31"/>
      <c r="F28" s="31"/>
      <c r="G28" s="31"/>
      <c r="H28" s="31"/>
      <c r="I28" s="32"/>
      <c r="J28" s="31"/>
      <c r="K28" s="33"/>
      <c r="L28" s="31"/>
      <c r="M28" s="33"/>
      <c r="N28" s="31"/>
      <c r="O28" s="33"/>
      <c r="P28" s="31"/>
      <c r="Q28" s="33"/>
      <c r="R28" s="33"/>
      <c r="S28" s="31"/>
      <c r="T28" s="34"/>
      <c r="U28" s="31"/>
      <c r="V28" s="28"/>
      <c r="W28" s="29"/>
      <c r="X28" s="28"/>
      <c r="Y28" s="29"/>
      <c r="Z28" s="28"/>
      <c r="AA28" s="29"/>
      <c r="AB28" s="29"/>
      <c r="AC28" s="28"/>
      <c r="AD28" s="29"/>
      <c r="AE28" s="29"/>
      <c r="AF28" s="28"/>
      <c r="AG28" s="25"/>
      <c r="AH28" s="25"/>
      <c r="AI28" s="25"/>
      <c r="AJ28" s="25"/>
      <c r="AK28" s="25"/>
      <c r="AL28" s="25"/>
    </row>
    <row r="29" spans="2:38" ht="18.75" customHeight="1" x14ac:dyDescent="0.25">
      <c r="B29" s="39">
        <f>B27</f>
        <v>1</v>
      </c>
      <c r="C29" s="31"/>
      <c r="D29" s="31"/>
      <c r="E29" s="31"/>
      <c r="F29" s="31"/>
      <c r="G29" s="31"/>
      <c r="H29" s="31"/>
      <c r="I29" s="32"/>
      <c r="J29" s="31"/>
      <c r="K29" s="33"/>
      <c r="L29" s="31"/>
      <c r="M29" s="33"/>
      <c r="N29" s="31"/>
      <c r="O29" s="38">
        <f>IF(T18=1,K27,IF(T18=2,M27,IF(T18=3,O27,"")))</f>
        <v>-3</v>
      </c>
      <c r="P29" s="32" t="str">
        <f>IF(T18=1,"• a",IF(T18=2,"• b",IF(T18=3,"• c","")))</f>
        <v>• c</v>
      </c>
      <c r="Q29" s="32" t="str">
        <f>IF($T$18&gt;0,"=","")</f>
        <v>=</v>
      </c>
      <c r="R29" s="36">
        <v>-3</v>
      </c>
      <c r="S29" s="31"/>
      <c r="T29" s="34" t="str">
        <f>IF(B29=0,"","| :")</f>
        <v>| :</v>
      </c>
      <c r="U29" s="35">
        <v>-3</v>
      </c>
      <c r="V29" s="28"/>
      <c r="W29" s="29"/>
      <c r="X29" s="28"/>
      <c r="Y29" s="29"/>
      <c r="Z29" s="28"/>
      <c r="AA29" s="29"/>
      <c r="AB29" s="29"/>
      <c r="AC29" s="28">
        <f>IF(T18&gt;0,R27+AF27,"?")</f>
        <v>-3</v>
      </c>
      <c r="AD29" s="29"/>
      <c r="AE29" s="29"/>
      <c r="AF29" s="28">
        <f>IF(T18&gt;0,O29,"?")</f>
        <v>-3</v>
      </c>
      <c r="AG29" s="25"/>
      <c r="AH29" s="28" t="str">
        <f>TEXT(O29,"#,################")</f>
        <v>-3,</v>
      </c>
      <c r="AI29" s="28" t="str">
        <f>TEXT(R29,"#,################")</f>
        <v>-3,</v>
      </c>
      <c r="AJ29" s="25">
        <f>LEN(AH29)-SEARCH(",",AH29,1)</f>
        <v>0</v>
      </c>
      <c r="AK29" s="25">
        <f>LEN(AI29)-SEARCH(",",AI29,1)</f>
        <v>0</v>
      </c>
      <c r="AL29" s="25">
        <f>10^(MIN(10,MAX(AJ29,AK29)))</f>
        <v>1</v>
      </c>
    </row>
    <row r="30" spans="2:38" ht="3.75" customHeight="1" x14ac:dyDescent="0.25">
      <c r="B30" s="39"/>
      <c r="C30" s="31"/>
      <c r="D30" s="31"/>
      <c r="E30" s="31"/>
      <c r="F30" s="31"/>
      <c r="G30" s="31"/>
      <c r="H30" s="31"/>
      <c r="I30" s="32"/>
      <c r="J30" s="31"/>
      <c r="K30" s="33"/>
      <c r="L30" s="31"/>
      <c r="M30" s="33"/>
      <c r="N30" s="31"/>
      <c r="O30" s="33"/>
      <c r="P30" s="31"/>
      <c r="Q30" s="33"/>
      <c r="R30" s="33"/>
      <c r="S30" s="31"/>
      <c r="T30" s="34"/>
      <c r="U30" s="31"/>
      <c r="V30" s="28"/>
      <c r="W30" s="29"/>
      <c r="X30" s="28"/>
      <c r="Y30" s="29"/>
      <c r="Z30" s="28"/>
      <c r="AA30" s="29"/>
      <c r="AB30" s="29"/>
      <c r="AC30" s="28"/>
      <c r="AD30" s="29"/>
      <c r="AE30" s="29"/>
      <c r="AF30" s="28"/>
      <c r="AG30" s="25"/>
      <c r="AH30" s="25"/>
      <c r="AI30" s="25"/>
      <c r="AJ30" s="25"/>
      <c r="AK30" s="25"/>
      <c r="AL30" s="25"/>
    </row>
    <row r="31" spans="2:38" x14ac:dyDescent="0.25">
      <c r="B31" s="39">
        <f>B29</f>
        <v>1</v>
      </c>
      <c r="C31" s="31"/>
      <c r="D31" s="31"/>
      <c r="E31" s="31"/>
      <c r="F31" s="31"/>
      <c r="G31" s="31"/>
      <c r="H31" s="31"/>
      <c r="I31" s="32"/>
      <c r="J31" s="31"/>
      <c r="K31" s="33"/>
      <c r="L31" s="31"/>
      <c r="M31" s="33"/>
      <c r="N31" s="31"/>
      <c r="O31" s="33"/>
      <c r="P31" s="32" t="str">
        <f>IF(T18=1,"a",IF(T18=2,"b",IF(T18=3,"c","")))</f>
        <v>c</v>
      </c>
      <c r="Q31" s="32" t="str">
        <f>IF($T$18&gt;0,"=","")</f>
        <v>=</v>
      </c>
      <c r="R31" s="36">
        <v>1</v>
      </c>
      <c r="S31" s="31" t="str">
        <f>IF(AND(T18&gt;0,B32=1),IF(AND(ROUND(R31,0)&lt;&gt;R31,AJ29&lt;=10),CONCATENATE(IF(O29*R29&lt;0,"=  -","=  "),ABS(R29*AL29)/GCD(ABS(O29*AL29),ABS(R29*AL29))," / ",ABS(O29*AL29)/GCD(ABS(O29*AL29),ABS(R29*AL29))),""),"")</f>
        <v/>
      </c>
      <c r="T31" s="34"/>
      <c r="U31" s="31"/>
      <c r="V31" s="28"/>
      <c r="W31" s="29"/>
      <c r="X31" s="28"/>
      <c r="Y31" s="29"/>
      <c r="Z31" s="28"/>
      <c r="AA31" s="29"/>
      <c r="AB31" s="29"/>
      <c r="AC31" s="28">
        <f>IF(T18&gt;0,R29/O29,"?")</f>
        <v>1</v>
      </c>
      <c r="AD31" s="29"/>
      <c r="AE31" s="29"/>
      <c r="AF31" s="28"/>
      <c r="AG31" s="25"/>
      <c r="AH31" s="25"/>
      <c r="AI31" s="25"/>
      <c r="AJ31" s="25"/>
      <c r="AK31" s="25"/>
      <c r="AL31" s="25"/>
    </row>
    <row r="32" spans="2:38" ht="13.5" customHeight="1" x14ac:dyDescent="0.25">
      <c r="B32" s="39">
        <f>B33</f>
        <v>1</v>
      </c>
      <c r="C32" s="31"/>
      <c r="D32" s="31"/>
      <c r="E32" s="31"/>
      <c r="F32" s="31"/>
      <c r="G32" s="31"/>
      <c r="H32" s="31"/>
      <c r="I32" s="32"/>
      <c r="J32" s="31"/>
      <c r="K32" s="33"/>
      <c r="L32" s="31"/>
      <c r="M32" s="33"/>
      <c r="N32" s="31"/>
      <c r="O32" s="33"/>
      <c r="P32" s="31"/>
      <c r="Q32" s="33"/>
      <c r="R32" s="33"/>
      <c r="S32" s="37" t="str">
        <f>IF(AND(T18&gt;0,B32&gt;0),IF(ROUND(R31,3)&lt;&gt;R31,"!!! Kommazahl nicht vollständig angezeigt. ==&gt; Zum Weiterrechnen Bruch verwenden !!!",""),"")</f>
        <v/>
      </c>
      <c r="T32" s="34"/>
      <c r="U32" s="31"/>
      <c r="V32" s="28"/>
      <c r="W32" s="29"/>
      <c r="X32" s="28"/>
      <c r="Y32" s="29"/>
      <c r="Z32" s="28"/>
      <c r="AA32" s="29"/>
      <c r="AB32" s="29"/>
      <c r="AC32" s="28"/>
      <c r="AD32" s="29"/>
      <c r="AE32" s="29"/>
      <c r="AF32" s="28"/>
      <c r="AG32" s="25"/>
      <c r="AH32" s="25"/>
      <c r="AI32" s="25"/>
      <c r="AJ32" s="25"/>
      <c r="AK32" s="25"/>
      <c r="AL32" s="25"/>
    </row>
    <row r="33" spans="2:38" x14ac:dyDescent="0.25">
      <c r="B33" s="39">
        <f>IF(AND(T16&gt;0,ISNUMBER(R31)),1,0)</f>
        <v>1</v>
      </c>
      <c r="C33" s="31"/>
      <c r="D33" s="31"/>
      <c r="E33" s="31"/>
      <c r="F33" s="31"/>
      <c r="G33" s="31"/>
      <c r="H33" s="31"/>
      <c r="I33" s="32" t="str">
        <f>IF(B33=0,"","in I''")</f>
        <v>in I''</v>
      </c>
      <c r="J33" s="31"/>
      <c r="K33" s="36"/>
      <c r="L33" s="32" t="str">
        <f>IF(T16=1,IF(M33&lt;&gt;0,IF(M33&gt;0,"• a   +","• a"),"• a"),IF(AND($T$18&gt;0,K33&lt;&gt;0,M33&gt;0),"+",""))</f>
        <v/>
      </c>
      <c r="M33" s="36">
        <v>3</v>
      </c>
      <c r="N33" s="32" t="str">
        <f>IF(T16=2,IF(O33&lt;&gt;0,IF(O33&gt;0,"• b   +","• b"),"• b"),IF(AND($T$18&gt;0,O33&gt;0),"+",""))</f>
        <v>• b   +</v>
      </c>
      <c r="O33" s="36">
        <v>5</v>
      </c>
      <c r="P33" s="32" t="str">
        <f>IF(T16=3,"• c","")</f>
        <v/>
      </c>
      <c r="Q33" s="32" t="str">
        <f>IF($T$18&gt;0,"=","")</f>
        <v>=</v>
      </c>
      <c r="R33" s="33">
        <f>IF(T18&gt;0,R16,"")</f>
        <v>14</v>
      </c>
      <c r="S33" s="31"/>
      <c r="T33" s="34"/>
      <c r="U33" s="31"/>
      <c r="V33" s="28">
        <f>IF(T16=1,K16,IF(T18=1,R31*K16,IF(T20=1,R25*K16,"?")))</f>
        <v>0</v>
      </c>
      <c r="W33" s="29"/>
      <c r="X33" s="28">
        <f>IF(T16=2,M16,IF(T18=2,R31*M16,IF(T20=2,R25*M16,"?")))</f>
        <v>3</v>
      </c>
      <c r="Y33" s="29"/>
      <c r="Z33" s="28">
        <f>IF(T16=3,O16,IF(T18=3,R31*O16,IF(T20=3,R25*O16,"?")))</f>
        <v>5</v>
      </c>
      <c r="AA33" s="29"/>
      <c r="AB33" s="29"/>
      <c r="AC33" s="28"/>
      <c r="AD33" s="29"/>
      <c r="AE33" s="29"/>
      <c r="AF33" s="28"/>
      <c r="AG33" s="25"/>
      <c r="AH33" s="25"/>
      <c r="AI33" s="25"/>
      <c r="AJ33" s="25"/>
      <c r="AK33" s="25"/>
      <c r="AL33" s="25"/>
    </row>
    <row r="34" spans="2:38" ht="3.75" customHeight="1" x14ac:dyDescent="0.25">
      <c r="B34" s="39"/>
      <c r="C34" s="31"/>
      <c r="D34" s="31"/>
      <c r="E34" s="31"/>
      <c r="F34" s="31"/>
      <c r="G34" s="31"/>
      <c r="H34" s="31"/>
      <c r="I34" s="32"/>
      <c r="J34" s="31"/>
      <c r="K34" s="33"/>
      <c r="L34" s="33" t="str">
        <f>IF(K34&lt;&gt;0,IF(M34&lt;&gt;0,IF(M34&gt;0,"+",""),""),"")</f>
        <v/>
      </c>
      <c r="M34" s="33"/>
      <c r="N34" s="31"/>
      <c r="O34" s="33"/>
      <c r="P34" s="31"/>
      <c r="Q34" s="33"/>
      <c r="R34" s="33"/>
      <c r="S34" s="31"/>
      <c r="T34" s="34"/>
      <c r="U34" s="31"/>
      <c r="V34" s="28"/>
      <c r="W34" s="29"/>
      <c r="X34" s="28"/>
      <c r="Y34" s="29"/>
      <c r="Z34" s="28"/>
      <c r="AA34" s="29"/>
      <c r="AB34" s="29"/>
      <c r="AC34" s="28"/>
      <c r="AD34" s="29"/>
      <c r="AE34" s="29"/>
      <c r="AF34" s="28"/>
      <c r="AG34" s="25"/>
      <c r="AH34" s="25"/>
      <c r="AI34" s="25"/>
      <c r="AJ34" s="25"/>
      <c r="AK34" s="25"/>
      <c r="AL34" s="25"/>
    </row>
    <row r="35" spans="2:38" x14ac:dyDescent="0.25">
      <c r="B35" s="39">
        <f>B33</f>
        <v>1</v>
      </c>
      <c r="C35" s="31"/>
      <c r="D35" s="31"/>
      <c r="E35" s="31"/>
      <c r="F35" s="31"/>
      <c r="G35" s="31"/>
      <c r="H35" s="31"/>
      <c r="I35" s="32"/>
      <c r="J35" s="31"/>
      <c r="K35" s="33"/>
      <c r="L35" s="31"/>
      <c r="M35" s="36">
        <v>5</v>
      </c>
      <c r="N35" s="32" t="str">
        <f>IF(AND($T$18&gt;0,M35&lt;&gt;0,O35&gt;0),"+","")</f>
        <v>+</v>
      </c>
      <c r="O35" s="38">
        <f>IF(T16=1,K33,IF(T16=2,M33,IF(T16=3,O33,"")))</f>
        <v>3</v>
      </c>
      <c r="P35" s="32" t="str">
        <f>IF(T16=1,"• a",IF(T16=2,"• b",IF(T16=3,"• c","")))</f>
        <v>• b</v>
      </c>
      <c r="Q35" s="32" t="str">
        <f>IF($T$18&gt;0,"=","")</f>
        <v>=</v>
      </c>
      <c r="R35" s="33">
        <f>IF(T18&gt;0,R33,"")</f>
        <v>14</v>
      </c>
      <c r="S35" s="31"/>
      <c r="T35" s="34" t="str">
        <f>IF(B35=0,"",IF(U35&gt;=0,"| +","|  "))</f>
        <v xml:space="preserve">|  </v>
      </c>
      <c r="U35" s="35">
        <v>-5</v>
      </c>
      <c r="V35" s="28"/>
      <c r="W35" s="29"/>
      <c r="X35" s="28">
        <f>IF(T16=1,M33+O33,IF(T16=2,K33+O33,IF(T16=3,K33+M33,"?")))</f>
        <v>5</v>
      </c>
      <c r="Y35" s="29"/>
      <c r="Z35" s="28"/>
      <c r="AA35" s="29"/>
      <c r="AB35" s="29"/>
      <c r="AC35" s="28"/>
      <c r="AD35" s="29"/>
      <c r="AE35" s="29"/>
      <c r="AF35" s="28">
        <f>IF(T18&gt;0,-M35,"?")</f>
        <v>-5</v>
      </c>
      <c r="AG35" s="25"/>
      <c r="AH35" s="25"/>
      <c r="AI35" s="25"/>
      <c r="AJ35" s="25"/>
      <c r="AK35" s="25"/>
      <c r="AL35" s="25"/>
    </row>
    <row r="36" spans="2:38" ht="3.75" customHeight="1" x14ac:dyDescent="0.25">
      <c r="B36" s="39"/>
      <c r="C36" s="31"/>
      <c r="D36" s="31"/>
      <c r="E36" s="31"/>
      <c r="F36" s="31"/>
      <c r="G36" s="31"/>
      <c r="H36" s="31"/>
      <c r="I36" s="32"/>
      <c r="J36" s="31"/>
      <c r="K36" s="33"/>
      <c r="L36" s="31"/>
      <c r="M36" s="33"/>
      <c r="N36" s="31"/>
      <c r="O36" s="33"/>
      <c r="P36" s="31"/>
      <c r="Q36" s="33"/>
      <c r="R36" s="33"/>
      <c r="S36" s="31"/>
      <c r="T36" s="34"/>
      <c r="U36" s="31"/>
      <c r="V36" s="28"/>
      <c r="W36" s="29"/>
      <c r="X36" s="28"/>
      <c r="Y36" s="29"/>
      <c r="Z36" s="28"/>
      <c r="AA36" s="29"/>
      <c r="AB36" s="29"/>
      <c r="AC36" s="28"/>
      <c r="AD36" s="29"/>
      <c r="AE36" s="29"/>
      <c r="AF36" s="28"/>
      <c r="AG36" s="25"/>
      <c r="AH36" s="25"/>
      <c r="AI36" s="25"/>
      <c r="AJ36" s="25"/>
      <c r="AK36" s="25"/>
      <c r="AL36" s="25"/>
    </row>
    <row r="37" spans="2:38" x14ac:dyDescent="0.25">
      <c r="B37" s="39">
        <f>B35</f>
        <v>1</v>
      </c>
      <c r="C37" s="31"/>
      <c r="D37" s="31"/>
      <c r="E37" s="31"/>
      <c r="F37" s="31"/>
      <c r="G37" s="31"/>
      <c r="H37" s="31"/>
      <c r="I37" s="32"/>
      <c r="J37" s="31"/>
      <c r="K37" s="33"/>
      <c r="L37" s="31"/>
      <c r="M37" s="33"/>
      <c r="N37" s="31"/>
      <c r="O37" s="38">
        <f>O35</f>
        <v>3</v>
      </c>
      <c r="P37" s="32" t="str">
        <f>IF(T16=1,"• a",IF(T16=2,"• b",IF(T16=3,"• c","")))</f>
        <v>• b</v>
      </c>
      <c r="Q37" s="32" t="str">
        <f>IF($T$18&gt;0,"=","")</f>
        <v>=</v>
      </c>
      <c r="R37" s="36">
        <v>9</v>
      </c>
      <c r="S37" s="31"/>
      <c r="T37" s="34" t="str">
        <f>IF(B37=0,"","| :")</f>
        <v>| :</v>
      </c>
      <c r="U37" s="35">
        <v>3</v>
      </c>
      <c r="V37" s="28"/>
      <c r="W37" s="29"/>
      <c r="X37" s="28"/>
      <c r="Y37" s="29"/>
      <c r="Z37" s="28"/>
      <c r="AA37" s="29"/>
      <c r="AB37" s="29"/>
      <c r="AC37" s="28">
        <f>IF(T18&gt;0,R35-M35,"?")</f>
        <v>9</v>
      </c>
      <c r="AD37" s="29"/>
      <c r="AE37" s="29"/>
      <c r="AF37" s="28">
        <f>IF(T18&gt;0,O37,"?")</f>
        <v>3</v>
      </c>
      <c r="AG37" s="25"/>
      <c r="AH37" s="28" t="str">
        <f>TEXT(O37,"#,################")</f>
        <v>3,</v>
      </c>
      <c r="AI37" s="28" t="str">
        <f>TEXT(R37,"#,################")</f>
        <v>9,</v>
      </c>
      <c r="AJ37" s="25">
        <f>LEN(AH37)-SEARCH(",",AH37,1)</f>
        <v>0</v>
      </c>
      <c r="AK37" s="25">
        <f>LEN(AI37)-SEARCH(",",AI37,1)</f>
        <v>0</v>
      </c>
      <c r="AL37" s="25">
        <f>10^(MIN(10,MAX(AJ37,AK37)))</f>
        <v>1</v>
      </c>
    </row>
    <row r="38" spans="2:38" ht="3.75" customHeight="1" x14ac:dyDescent="0.25">
      <c r="B38" s="39"/>
      <c r="C38" s="31"/>
      <c r="D38" s="31"/>
      <c r="E38" s="31"/>
      <c r="F38" s="31"/>
      <c r="G38" s="31"/>
      <c r="H38" s="31"/>
      <c r="I38" s="32"/>
      <c r="J38" s="31"/>
      <c r="K38" s="33"/>
      <c r="L38" s="31"/>
      <c r="M38" s="33"/>
      <c r="N38" s="31"/>
      <c r="O38" s="33"/>
      <c r="P38" s="31"/>
      <c r="Q38" s="33"/>
      <c r="R38" s="33"/>
      <c r="S38" s="31"/>
      <c r="T38" s="34"/>
      <c r="U38" s="31"/>
      <c r="V38" s="28"/>
      <c r="W38" s="29"/>
      <c r="X38" s="28"/>
      <c r="Y38" s="29"/>
      <c r="Z38" s="28"/>
      <c r="AA38" s="29"/>
      <c r="AB38" s="29"/>
      <c r="AC38" s="28"/>
      <c r="AD38" s="29"/>
      <c r="AE38" s="29"/>
      <c r="AF38" s="28"/>
      <c r="AG38" s="25"/>
      <c r="AH38" s="25"/>
      <c r="AI38" s="25"/>
      <c r="AJ38" s="25"/>
      <c r="AK38" s="25"/>
      <c r="AL38" s="25"/>
    </row>
    <row r="39" spans="2:38" x14ac:dyDescent="0.25">
      <c r="B39" s="39">
        <f>B37</f>
        <v>1</v>
      </c>
      <c r="C39" s="31"/>
      <c r="D39" s="31"/>
      <c r="E39" s="31"/>
      <c r="F39" s="31"/>
      <c r="G39" s="31"/>
      <c r="H39" s="31"/>
      <c r="I39" s="32"/>
      <c r="J39" s="31"/>
      <c r="K39" s="33"/>
      <c r="L39" s="31"/>
      <c r="M39" s="33"/>
      <c r="N39" s="31"/>
      <c r="O39" s="33"/>
      <c r="P39" s="32" t="str">
        <f>IF(T16=1,"a",IF(T16=2,"b",IF(T16=3,"c","")))</f>
        <v>b</v>
      </c>
      <c r="Q39" s="32" t="str">
        <f>IF($T$18&gt;0,"=","")</f>
        <v>=</v>
      </c>
      <c r="R39" s="36">
        <v>3</v>
      </c>
      <c r="S39" s="31" t="str">
        <f>IF(AND(T16&gt;0,B40=1),IF(AND(ROUND(R39,0)&lt;&gt;R39,AJ37&lt;=10),CONCATENATE(IF(O37*R37&lt;0,"=  -","=  "),ABS(R37*AL37)/GCD(ABS(O37*AL37),ABS(R37*AL37))," / ",ABS(O37*AL37)/GCD(ABS(O37*AL37),ABS(R37*AL37))),""),"")</f>
        <v/>
      </c>
      <c r="T39" s="34"/>
      <c r="U39" s="31"/>
      <c r="V39" s="28"/>
      <c r="W39" s="29"/>
      <c r="X39" s="28"/>
      <c r="Y39" s="29"/>
      <c r="Z39" s="28"/>
      <c r="AA39" s="29"/>
      <c r="AB39" s="29"/>
      <c r="AC39" s="28">
        <f>IF(T18&gt;0,R37/O37,"?")</f>
        <v>3</v>
      </c>
      <c r="AD39" s="29"/>
      <c r="AE39" s="29"/>
      <c r="AF39" s="28"/>
      <c r="AG39" s="25"/>
      <c r="AH39" s="25"/>
      <c r="AI39" s="25"/>
      <c r="AJ39" s="25"/>
      <c r="AK39" s="25"/>
      <c r="AL39" s="25"/>
    </row>
    <row r="40" spans="2:38" ht="13.5" customHeight="1" x14ac:dyDescent="0.25">
      <c r="B40" s="39">
        <f>IF(AND(T16&gt;0,ISNUMBER(R39)),1,0)</f>
        <v>1</v>
      </c>
      <c r="C40" s="31"/>
      <c r="D40" s="31"/>
      <c r="E40" s="31"/>
      <c r="F40" s="31"/>
      <c r="G40" s="31"/>
      <c r="H40" s="31"/>
      <c r="I40" s="32"/>
      <c r="J40" s="31"/>
      <c r="K40" s="33"/>
      <c r="L40" s="31"/>
      <c r="M40" s="33"/>
      <c r="N40" s="31"/>
      <c r="O40" s="33"/>
      <c r="P40" s="31"/>
      <c r="Q40" s="33"/>
      <c r="R40" s="33"/>
      <c r="S40" s="37" t="str">
        <f>IF(AND(T16&gt;0,B40&gt;0),IF(ROUND(R39,3)&lt;&gt;R39,"!!! Kommazahl nicht vollständig angezeigt. ==&gt; Zum Weiterrechnen Bruch verwenden !!!",""),"")</f>
        <v/>
      </c>
      <c r="T40" s="34"/>
      <c r="U40" s="31"/>
      <c r="V40" s="28"/>
      <c r="W40" s="29"/>
      <c r="X40" s="28"/>
      <c r="Y40" s="29"/>
      <c r="Z40" s="28"/>
      <c r="AA40" s="29"/>
      <c r="AB40" s="29"/>
      <c r="AC40" s="28"/>
      <c r="AD40" s="29"/>
      <c r="AE40" s="29"/>
      <c r="AF40" s="28"/>
      <c r="AG40" s="25"/>
      <c r="AH40" s="25"/>
      <c r="AI40" s="25"/>
      <c r="AJ40" s="25"/>
      <c r="AK40" s="25"/>
      <c r="AL40" s="25"/>
    </row>
    <row r="41" spans="2:38" ht="30" x14ac:dyDescent="0.25">
      <c r="J41" s="1" t="s">
        <v>16</v>
      </c>
      <c r="K41" s="18">
        <v>5</v>
      </c>
      <c r="L41" s="3" t="s">
        <v>15</v>
      </c>
      <c r="M41" s="18">
        <v>3</v>
      </c>
      <c r="N41" s="3" t="s">
        <v>15</v>
      </c>
      <c r="O41" s="18">
        <v>1</v>
      </c>
      <c r="P41" s="4" t="str">
        <f>IF(V41=0,"} ist falsch!","} ist richtig!")</f>
        <v>} ist richtig!</v>
      </c>
      <c r="S41" s="16" t="str">
        <f>IF(V41=0,":-(",":-)")</f>
        <v>:-)</v>
      </c>
      <c r="T41" s="26"/>
      <c r="U41" s="25"/>
      <c r="V41" s="40">
        <f>IF(AND(ISNUMBER(K41),ISNUMBER(M41),ISNUMBER(O41)),IF(AND(K2*K41+M2*M41+O2*O41=R2,K4*K41+M4*M41+O4*O41=R4,K6*K41+M6*M41+O6*O41=R6),1,0),0)</f>
        <v>1</v>
      </c>
      <c r="W41" s="29"/>
      <c r="X41" s="28"/>
      <c r="Y41" s="29"/>
      <c r="Z41" s="28"/>
      <c r="AA41" s="29"/>
      <c r="AB41" s="29"/>
      <c r="AC41" s="28"/>
      <c r="AD41" s="29"/>
      <c r="AE41" s="29"/>
      <c r="AF41" s="28"/>
      <c r="AG41" s="25"/>
      <c r="AH41" s="25"/>
      <c r="AI41" s="25"/>
      <c r="AJ41" s="25"/>
      <c r="AK41" s="25"/>
      <c r="AL41" s="25"/>
    </row>
    <row r="42" spans="2:38" ht="3.75" customHeight="1" x14ac:dyDescent="0.25">
      <c r="U42" s="21"/>
      <c r="V42" s="22"/>
      <c r="W42" s="23"/>
      <c r="X42" s="22"/>
      <c r="Y42" s="23"/>
      <c r="Z42" s="22"/>
      <c r="AA42" s="23"/>
      <c r="AB42" s="23"/>
      <c r="AC42" s="22"/>
      <c r="AD42" s="23"/>
    </row>
  </sheetData>
  <sheetProtection password="CDEF" sheet="1" selectLockedCells="1"/>
  <mergeCells count="3">
    <mergeCell ref="B2:G7"/>
    <mergeCell ref="T2:V3"/>
    <mergeCell ref="T4:V9"/>
  </mergeCells>
  <conditionalFormatting sqref="U23">
    <cfRule type="cellIs" dxfId="35" priority="32" stopIfTrue="1" operator="notEqual">
      <formula>AF23</formula>
    </cfRule>
    <cfRule type="cellIs" dxfId="34" priority="33" stopIfTrue="1" operator="equal">
      <formula>0</formula>
    </cfRule>
  </conditionalFormatting>
  <conditionalFormatting sqref="R25">
    <cfRule type="cellIs" dxfId="33" priority="31" stopIfTrue="1" operator="notEqual">
      <formula>AC25</formula>
    </cfRule>
  </conditionalFormatting>
  <conditionalFormatting sqref="K18 K16 M16 O16 K9 M9 O9 M18 O18">
    <cfRule type="cellIs" dxfId="32" priority="30" stopIfTrue="1" operator="equal">
      <formula>0</formula>
    </cfRule>
  </conditionalFormatting>
  <conditionalFormatting sqref="K27">
    <cfRule type="cellIs" dxfId="31" priority="28" stopIfTrue="1" operator="notEqual">
      <formula>V27</formula>
    </cfRule>
    <cfRule type="cellIs" dxfId="30" priority="29" stopIfTrue="1" operator="equal">
      <formula>0</formula>
    </cfRule>
  </conditionalFormatting>
  <conditionalFormatting sqref="M27">
    <cfRule type="cellIs" dxfId="29" priority="26" stopIfTrue="1" operator="notEqual">
      <formula>X27</formula>
    </cfRule>
    <cfRule type="cellIs" dxfId="28" priority="27" stopIfTrue="1" operator="equal">
      <formula>0</formula>
    </cfRule>
  </conditionalFormatting>
  <conditionalFormatting sqref="U27">
    <cfRule type="cellIs" dxfId="27" priority="24" stopIfTrue="1" operator="notEqual">
      <formula>AF27</formula>
    </cfRule>
    <cfRule type="cellIs" dxfId="26" priority="25" stopIfTrue="1" operator="equal">
      <formula>0</formula>
    </cfRule>
  </conditionalFormatting>
  <conditionalFormatting sqref="R29">
    <cfRule type="cellIs" dxfId="25" priority="23" stopIfTrue="1" operator="notEqual">
      <formula>AC29</formula>
    </cfRule>
  </conditionalFormatting>
  <conditionalFormatting sqref="U29">
    <cfRule type="cellIs" dxfId="24" priority="21" stopIfTrue="1" operator="notEqual">
      <formula>AF29</formula>
    </cfRule>
    <cfRule type="cellIs" dxfId="23" priority="22" stopIfTrue="1" operator="equal">
      <formula>0</formula>
    </cfRule>
  </conditionalFormatting>
  <conditionalFormatting sqref="R31">
    <cfRule type="cellIs" dxfId="22" priority="20" stopIfTrue="1" operator="notEqual">
      <formula>AC31</formula>
    </cfRule>
  </conditionalFormatting>
  <conditionalFormatting sqref="K33">
    <cfRule type="cellIs" dxfId="21" priority="18" stopIfTrue="1" operator="notEqual">
      <formula>V33</formula>
    </cfRule>
    <cfRule type="cellIs" dxfId="20" priority="19" stopIfTrue="1" operator="equal">
      <formula>0</formula>
    </cfRule>
  </conditionalFormatting>
  <conditionalFormatting sqref="M33">
    <cfRule type="cellIs" dxfId="19" priority="16" stopIfTrue="1" operator="notEqual">
      <formula>X33</formula>
    </cfRule>
    <cfRule type="cellIs" dxfId="18" priority="17" stopIfTrue="1" operator="equal">
      <formula>0</formula>
    </cfRule>
  </conditionalFormatting>
  <conditionalFormatting sqref="O33">
    <cfRule type="cellIs" dxfId="17" priority="14" stopIfTrue="1" operator="notEqual">
      <formula>Z33</formula>
    </cfRule>
    <cfRule type="cellIs" dxfId="16" priority="15" stopIfTrue="1" operator="equal">
      <formula>0</formula>
    </cfRule>
  </conditionalFormatting>
  <conditionalFormatting sqref="M35">
    <cfRule type="cellIs" dxfId="15" priority="12" stopIfTrue="1" operator="notEqual">
      <formula>X35</formula>
    </cfRule>
    <cfRule type="cellIs" dxfId="14" priority="13" stopIfTrue="1" operator="equal">
      <formula>0</formula>
    </cfRule>
  </conditionalFormatting>
  <conditionalFormatting sqref="U35">
    <cfRule type="cellIs" dxfId="13" priority="10" stopIfTrue="1" operator="notEqual">
      <formula>AF35</formula>
    </cfRule>
    <cfRule type="cellIs" dxfId="12" priority="11" stopIfTrue="1" operator="equal">
      <formula>0</formula>
    </cfRule>
  </conditionalFormatting>
  <conditionalFormatting sqref="R37">
    <cfRule type="cellIs" dxfId="11" priority="9" stopIfTrue="1" operator="notEqual">
      <formula>AC37</formula>
    </cfRule>
  </conditionalFormatting>
  <conditionalFormatting sqref="U37">
    <cfRule type="cellIs" dxfId="10" priority="7" stopIfTrue="1" operator="notEqual">
      <formula>AF37</formula>
    </cfRule>
    <cfRule type="cellIs" dxfId="9" priority="8" stopIfTrue="1" operator="equal">
      <formula>0</formula>
    </cfRule>
  </conditionalFormatting>
  <conditionalFormatting sqref="R39">
    <cfRule type="cellIs" dxfId="8" priority="6" stopIfTrue="1" operator="notEqual">
      <formula>AC39</formula>
    </cfRule>
  </conditionalFormatting>
  <conditionalFormatting sqref="O27">
    <cfRule type="cellIs" dxfId="7" priority="4" stopIfTrue="1" operator="notEqual">
      <formula>Z27</formula>
    </cfRule>
    <cfRule type="cellIs" dxfId="6" priority="5" stopIfTrue="1" operator="equal">
      <formula>0</formula>
    </cfRule>
  </conditionalFormatting>
  <conditionalFormatting sqref="S41">
    <cfRule type="expression" dxfId="5" priority="3" stopIfTrue="1">
      <formula>$V$41=0</formula>
    </cfRule>
  </conditionalFormatting>
  <conditionalFormatting sqref="R11 R13 R20">
    <cfRule type="cellIs" dxfId="4" priority="36" stopIfTrue="1" operator="notEqual">
      <formula>AC11</formula>
    </cfRule>
  </conditionalFormatting>
  <conditionalFormatting sqref="R9">
    <cfRule type="cellIs" dxfId="3" priority="2" stopIfTrue="1" operator="equal">
      <formula>0</formula>
    </cfRule>
  </conditionalFormatting>
  <conditionalFormatting sqref="K11 M11 O11 M20 K13 M13 O13 O20 K20">
    <cfRule type="cellIs" dxfId="2" priority="34" stopIfTrue="1" operator="equal">
      <formula>0</formula>
    </cfRule>
    <cfRule type="cellIs" dxfId="1" priority="35" stopIfTrue="1" operator="notEqual">
      <formula>V11</formula>
    </cfRule>
  </conditionalFormatting>
  <conditionalFormatting sqref="R18">
    <cfRule type="cellIs" dxfId="0" priority="1" stopIfTrue="1" operator="equal">
      <formula>0</formula>
    </cfRule>
  </conditionalFormatting>
  <pageMargins left="0.70866141732283472" right="0.70866141732283472" top="0.35433070866141736" bottom="0.23622047244094491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tmp!$B$1:$B$2</xm:f>
          </x14:formula1>
          <xm:sqref>C18 E20 I20</xm:sqref>
        </x14:dataValidation>
        <x14:dataValidation type="list" allowBlank="1" showInputMessage="1" showErrorMessage="1">
          <x14:formula1>
            <xm:f>tmp!$A$1:$A$3</xm:f>
          </x14:formula1>
          <xm:sqref>C9 E11 I11 E13 I13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B3"/>
  <sheetViews>
    <sheetView workbookViewId="0">
      <selection activeCell="A40" activeCellId="2" sqref="A26:XFD26 A32:XFD32 A40:XFD40"/>
    </sheetView>
  </sheetViews>
  <sheetFormatPr baseColWidth="10" defaultRowHeight="15" x14ac:dyDescent="0.25"/>
  <sheetData>
    <row r="1" spans="1:2" x14ac:dyDescent="0.25">
      <c r="A1" t="s">
        <v>0</v>
      </c>
      <c r="B1" t="s">
        <v>8</v>
      </c>
    </row>
    <row r="2" spans="1:2" x14ac:dyDescent="0.25">
      <c r="A2" t="s">
        <v>1</v>
      </c>
      <c r="B2" t="s">
        <v>10</v>
      </c>
    </row>
    <row r="3" spans="1:2" x14ac:dyDescent="0.25">
      <c r="A3" t="s">
        <v>2</v>
      </c>
    </row>
  </sheetData>
  <sheetProtection password="CDEF" sheet="1"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5</vt:i4>
      </vt:variant>
    </vt:vector>
  </HeadingPairs>
  <TitlesOfParts>
    <vt:vector size="11" baseType="lpstr">
      <vt:lpstr>Aufgabe 1</vt:lpstr>
      <vt:lpstr>Aufgabe 2</vt:lpstr>
      <vt:lpstr>Aufgabe 3</vt:lpstr>
      <vt:lpstr>Aufgabe 4</vt:lpstr>
      <vt:lpstr>Aufgabe 5</vt:lpstr>
      <vt:lpstr>tmp</vt:lpstr>
      <vt:lpstr>'Aufgabe 1'!Druckbereich</vt:lpstr>
      <vt:lpstr>'Aufgabe 2'!Druckbereich</vt:lpstr>
      <vt:lpstr>'Aufgabe 3'!Druckbereich</vt:lpstr>
      <vt:lpstr>'Aufgabe 4'!Druckbereich</vt:lpstr>
      <vt:lpstr>'Aufgabe 5'!Druckbereich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Schwörer</dc:creator>
  <cp:lastModifiedBy>Schwörer Ralph</cp:lastModifiedBy>
  <cp:lastPrinted>2022-02-22T12:33:44Z</cp:lastPrinted>
  <dcterms:created xsi:type="dcterms:W3CDTF">2011-01-19T00:00:19Z</dcterms:created>
  <dcterms:modified xsi:type="dcterms:W3CDTF">2022-02-22T16:16:13Z</dcterms:modified>
</cp:coreProperties>
</file>